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8190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1">'Расходы'!$10:$10</definedName>
    <definedName name="_xlnm.Print_Area" localSheetId="0">'Доходы'!$A$1:$G$66</definedName>
    <definedName name="_xlnm.Print_Area" localSheetId="2">'Источники'!$A$1:$D$29</definedName>
    <definedName name="_xlnm.Print_Area" localSheetId="1">'Расходы'!$A$1:$N$40</definedName>
  </definedNames>
  <calcPr fullCalcOnLoad="1"/>
</workbook>
</file>

<file path=xl/sharedStrings.xml><?xml version="1.0" encoding="utf-8"?>
<sst xmlns="http://schemas.openxmlformats.org/spreadsheetml/2006/main" count="234" uniqueCount="220">
  <si>
    <t>Код дохода по КД</t>
  </si>
  <si>
    <t>Наименование</t>
  </si>
  <si>
    <t>Утверждено по бюджету</t>
  </si>
  <si>
    <t>ДОХОДЫ ВСЕГО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</si>
  <si>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</si>
  <si>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</si>
  <si>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</si>
  <si>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</si>
  <si>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</si>
  <si>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</si>
  <si>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1 06 06000 00 0000 110</t>
  </si>
  <si>
    <t>Земельный налог</t>
  </si>
  <si>
    <t>2 00 00000 00 0000 000</t>
  </si>
  <si>
    <t>БЕЗВОЗМЕЗДНЫЕ ПОСТУПЛЕНИЯ</t>
  </si>
  <si>
    <t>2 02 00000 00 0000 000</t>
  </si>
  <si>
    <t>Наименование дохода</t>
  </si>
  <si>
    <t>ВСЕГО РАСХОДОВ</t>
  </si>
  <si>
    <t>Пенсионное обеспечение</t>
  </si>
  <si>
    <t>СОЦИАЛЬНАЯ ПОЛИТИКА</t>
  </si>
  <si>
    <t>Молодежная политика</t>
  </si>
  <si>
    <t>ОБРАЗОВАНИЕ</t>
  </si>
  <si>
    <t>Благоустройство</t>
  </si>
  <si>
    <t>Жилищное хозяйство</t>
  </si>
  <si>
    <t>ЖИЛИЩНО-КОММУНАЛЬНОЕ ХОЗЯЙСТВО</t>
  </si>
  <si>
    <t>Дорожное хозяйство (дорожные фонды)</t>
  </si>
  <si>
    <t>НАЦИОНАЛЬНАЯ ЭКОНОМИКА</t>
  </si>
  <si>
    <t>Обеспечение пожарной безопасности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</si>
  <si>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</si>
  <si>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</si>
  <si>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</si>
  <si>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4</t>
  </si>
  <si>
    <t>Другие общегосударственные вопросы</t>
  </si>
  <si>
    <t>Резервные фонды</t>
  </si>
  <si>
    <t>Обеспечение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</si>
  <si>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</si>
  <si>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</si>
  <si>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КВР</t>
  </si>
  <si>
    <t>КЦСР</t>
  </si>
  <si>
    <t>ГРБС</t>
  </si>
  <si>
    <t>Утверждено в бюджете</t>
  </si>
  <si>
    <t>ИСПОЛНЕНИЕ</t>
  </si>
  <si>
    <t>Утверждено на год</t>
  </si>
  <si>
    <t>Увеличение прочих остатков средств бюджетов</t>
  </si>
  <si>
    <t>Уменьшение прочих остатков средств бюджетов</t>
  </si>
  <si>
    <t>1 17 0000 00 0000 000</t>
  </si>
  <si>
    <t>ПРОЧИЕ НЕНАЛОГОВЫЕ ДОХОДЫ</t>
  </si>
  <si>
    <t>(приложение 3)</t>
  </si>
  <si>
    <t xml:space="preserve">%     Исполнения </t>
  </si>
  <si>
    <t>Коммунальное хозяйство</t>
  </si>
  <si>
    <t>БЕЗВОЗМЕЗДНЫЕ ПОСТУПЛЕНИЯ ОТ ДРУГИХ БЮДЖЕТОВ БЮДЖЕТНОЙ СИСТЕМЫ РОССИЙСКОЙ ФЕДЕРАЦИИ</t>
  </si>
  <si>
    <t>тыс. руб.</t>
  </si>
  <si>
    <t xml:space="preserve">Код расхода </t>
  </si>
  <si>
    <t>Утверждено</t>
  </si>
  <si>
    <t>от______________ №________</t>
  </si>
  <si>
    <t>(приложение 2)</t>
  </si>
  <si>
    <t xml:space="preserve">                                                                                 Утвержено </t>
  </si>
  <si>
    <t xml:space="preserve">                                                                                 от ________ № _____________</t>
  </si>
  <si>
    <t xml:space="preserve">                                                                                 (приложение 1)</t>
  </si>
  <si>
    <t>ДОХОДЫ ОТ ИСПОЛЬЗОВАНИЯ ИМУЩЕСТВА, НАХОДЯЩЕГОСЯ В ГОСУДАРСТВЕННОЙ И МУНИЦИПАЛЬНОЙ СОБСТВЕННОСТИ</t>
  </si>
  <si>
    <t>(тыс. рублей)</t>
  </si>
  <si>
    <t>Администрация сельского поселения Артюшинское</t>
  </si>
  <si>
    <t>% Исполнения</t>
  </si>
  <si>
    <t xml:space="preserve">Исполнение по расходам бюджета </t>
  </si>
  <si>
    <t xml:space="preserve">Исполнение по доходам  бюджета  </t>
  </si>
  <si>
    <t>1 01 02000 01 0000 110</t>
  </si>
  <si>
    <t>1 03 0000 0 0000 000</t>
  </si>
  <si>
    <t>1 03 02000 01 0000 110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</si>
  <si>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</si>
  <si>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</si>
  <si>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</si>
  <si>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</si>
  <si>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поселения</t>
  </si>
  <si>
    <t>1 06 06043 13 0000 110</t>
  </si>
  <si>
    <t>1 06 06033 13 0000 110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</si>
  <si>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</si>
  <si>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</si>
  <si>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1 11 00000 00 0000 000</t>
  </si>
  <si>
    <t>1 11 05013 13 0000 120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</si>
  <si>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</si>
  <si>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1 11 09045 13 0000 120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</si>
  <si>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</si>
  <si>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МАТЕРИАЛЬНЫХ И НЕМАТЕРИАЛЬНЫХ АКТИВОВ</t>
  </si>
  <si>
    <t>1 14 00000 00 0000 000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</si>
  <si>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</si>
  <si>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</si>
  <si>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 САНКЦИИ, ВОЗМЕЩЕНИЕ УЩЕРБА</t>
  </si>
  <si>
    <t>1 16 00000 00 0000 000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</si>
  <si>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</si>
  <si>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1 14 02053 13 0000 410</t>
  </si>
  <si>
    <t>1 14 06013 13 0000 430</t>
  </si>
  <si>
    <t>1 16 90050 13 0000 140</t>
  </si>
  <si>
    <t>1 17 05050 13 0000 180</t>
  </si>
  <si>
    <t>Другие вопросы в области жилищно-коммунального хозяйства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</si>
  <si>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</si>
  <si>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</si>
  <si>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</si>
  <si>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156 01 03 01 00 13 0000 710</t>
  </si>
  <si>
    <t>156 01 03 01 00 13 0000 810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</si>
  <si>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</si>
  <si>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Погашение кредитов от других бюджетов бюджетной системы Российской Федерации бюджетами городских поселений в валюте Российской Федерации</t>
  </si>
  <si>
    <t>1 11 05075 13 0000 120</t>
  </si>
  <si>
    <t>Доходы от сдачи в аренду имущества, составляющего казну городских поселений (за исключением земельных участков)</t>
  </si>
  <si>
    <t>Обслуживание внутреннегогосударственного и муниципального долга</t>
  </si>
  <si>
    <t>Дотации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</si>
  <si>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</si>
  <si>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Прочие неналоговые доходы бюджетов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</si>
  <si>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 комиссариаты</t>
  </si>
  <si>
    <t>Межбюджетные трансферты, передаваемые бюджетаи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соглашениями.</t>
  </si>
  <si>
    <t>1 05 00000 00 0000 000</t>
  </si>
  <si>
    <t>1 05 03010 01 0000 110</t>
  </si>
  <si>
    <t>Единый сельскохозяйственный налог</t>
  </si>
  <si>
    <t>1 17 01050 13 0000 180</t>
  </si>
  <si>
    <t>НАЛОГИ НА СОВОКУПНЫЙ ДОХОД</t>
  </si>
  <si>
    <t>Невыясненные поступления, зачисляемые в бюджеты городских поселений</t>
  </si>
  <si>
    <t>Прочие субсидии бюджетам городских поселений</t>
  </si>
  <si>
    <t>2 07 00000 00 0000 000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</si>
  <si>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</si>
  <si>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1 11 05025 13 0000 120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</si>
  <si>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</si>
  <si>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                                                                                 постановлением администрации</t>
  </si>
  <si>
    <t>постановлением администрации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</si>
  <si>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</si>
  <si>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В % к аналогичному периоду прошлого года</t>
  </si>
  <si>
    <t>от ________________ № _________</t>
  </si>
  <si>
    <t xml:space="preserve"> </t>
  </si>
  <si>
    <t>(тыс.руб.)</t>
  </si>
  <si>
    <t xml:space="preserve">                     Код   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</si>
  <si>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</si>
  <si>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156 01 03 00 00 00 0000 000</t>
  </si>
  <si>
    <t>Бюджетные кредиты от других бюджетов бюджетной системы Российской Федерации в валюте Российской Федерации</t>
  </si>
  <si>
    <t>156 01 05 00 00 00 0000 000</t>
  </si>
  <si>
    <t>Изменение остатков средств на счетах по учету средств бюджета</t>
  </si>
  <si>
    <t>156 01 05 00 00 00 0000 500</t>
  </si>
  <si>
    <t xml:space="preserve">Увеличение остатков средств бюджетов </t>
  </si>
  <si>
    <t>156 01 05 02 00 00 0000 500</t>
  </si>
  <si>
    <t>156 01 05 02 01 00 0000 510</t>
  </si>
  <si>
    <t>Увеличение прочих остатков денежных средств бюджетов</t>
  </si>
  <si>
    <t>156 01 05 02 01 13 0000 510</t>
  </si>
  <si>
    <t xml:space="preserve">Увеличение прочих остатков денежных средств городских бюджетов                                               </t>
  </si>
  <si>
    <t>156 01 05 00 00 00 0000 600</t>
  </si>
  <si>
    <t xml:space="preserve">Уменьшение остатков средств бюджетов           </t>
  </si>
  <si>
    <t>156 01 05 02 00 00 0000 600</t>
  </si>
  <si>
    <t>156 01 05 02 01 00 0000 610</t>
  </si>
  <si>
    <t>Уменьшение прочих остатков денежных средств бюджетов</t>
  </si>
  <si>
    <t>156 01 05 02 01 13 0000 610</t>
  </si>
  <si>
    <t>Уменьшение прочих остатков денежных средств городских бюджетов</t>
  </si>
  <si>
    <t xml:space="preserve">     ИТОГО</t>
  </si>
  <si>
    <t>2 02 15001 13 0000 150</t>
  </si>
  <si>
    <t>2 02 25555 13 0000 150</t>
  </si>
  <si>
    <t>2 02 29999 13 0000 150</t>
  </si>
  <si>
    <t>2 02 35118 13 0000 150</t>
  </si>
  <si>
    <t>2 02 40014 13 0000 150</t>
  </si>
  <si>
    <t>2 07 05020 13 0000 150</t>
  </si>
  <si>
    <t>2 02 27112 13 0000 150</t>
  </si>
  <si>
    <t>Субсидии бюджетам городских поселений на софинансирование капитальных вложений в объекты муниципальной собственности</t>
  </si>
  <si>
    <t>2 02 15002 13 0000 150</t>
  </si>
  <si>
    <t>2 02 16001 13 0000 150</t>
  </si>
  <si>
    <t>2 02 45390 13 0000 150</t>
  </si>
  <si>
    <t>2 02 49999 13 0000 150</t>
  </si>
  <si>
    <t>2 04 05020 13 0000 150</t>
  </si>
  <si>
    <t>2 04 00000 00 0000 000</t>
  </si>
  <si>
    <t>2 19 00000 00 0000 000</t>
  </si>
  <si>
    <t>2 19 60010 13 0000 150</t>
  </si>
  <si>
    <t>Дотации бюджетам городских поселений на выравнивание бюджетной обеспеченности из бюджетов муниципальных районов</t>
  </si>
  <si>
    <t>Межбюджетные трансферты, передаваемые бюджетам городских поселений на финансовое обеспечение дорожной деятельности</t>
  </si>
  <si>
    <t>Прочие межбюджетные трансферты, передаваемые бюджетам городских поселений</t>
  </si>
  <si>
    <t>Поступления от денежных пожертвований, предоставляемых негосударственными организациями получателям средств бюджетов городских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</si>
  <si>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</si>
  <si>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</si>
  <si>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</si>
  <si>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по источникам внутреннего финансирования дефицита бюджета</t>
  </si>
  <si>
    <t>1 11 05314 13 0000 120</t>
  </si>
  <si>
    <t>1 16 02020 02 0000 140</t>
  </si>
  <si>
    <t>1 16 10032 13 0000 140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</si>
  <si>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</si>
  <si>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1 13 02995 13 0000 130</t>
  </si>
  <si>
    <t>1 13 00000 00 0000 000</t>
  </si>
  <si>
    <t>Прочие доходы от компенсации затрат бюджетов городских поселений</t>
  </si>
  <si>
    <t>ДОХОДЫ ОТ ОКАЗАНИЯ ПЛАТНЫХ УСЛУГ И КОМПЕНСАЦИИ ЗАТРАТ ГОСУДАРСТВА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</si>
  <si>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</si>
  <si>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</si>
  <si>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2 02 25243 13 0000 150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</si>
  <si>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</si>
  <si>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2 02 45424 13 0000 150</t>
  </si>
  <si>
    <t>Единая субвенция бюджетам городских поселений из бюджета  субъекта Российской Федерации</t>
  </si>
  <si>
    <t xml:space="preserve"> 2 02 36900 13 0000 150</t>
  </si>
  <si>
    <t>2 19 25555 13 0000 150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</si>
  <si>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поселений</t>
  </si>
  <si>
    <t>БЕЗВОЗМЕЗДНЫЕ ПОСТУПЛЕНИЯ ОТ НЕГОСУДАРСТВЕННЫХ ОРГАНИЗАЦИЙ В БЮДЖЕТЫ ГОРОДСКИХ ПОСЕЛЕНИЙ</t>
  </si>
  <si>
    <t>Субсидии бюджетам городских поселений на строительство и реконструкцию (модернизацию) объектов питьевого водоснабжения</t>
  </si>
  <si>
    <t>Другие вопросы в области национальной экономики</t>
  </si>
  <si>
    <t>1 16 10123 01 0131 140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</si>
  <si>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образовании о раздельном учете задолженности)</t>
  </si>
  <si>
    <t>В 1,6 раза</t>
  </si>
  <si>
    <t>В 1,2 раза</t>
  </si>
  <si>
    <t>В 1,8 раза</t>
  </si>
  <si>
    <t>В 1,9 раза</t>
  </si>
  <si>
    <t>Фактически исполнено за 1 полугодие 2021 года</t>
  </si>
  <si>
    <t xml:space="preserve">городского поселения «Город Белозерск» за 1 полугодие   2021 года </t>
  </si>
  <si>
    <t>исполнено за 1 полугодие 2020 года</t>
  </si>
  <si>
    <t>В 1,5 раза</t>
  </si>
  <si>
    <t>В 5,4 раза</t>
  </si>
  <si>
    <t>В 1,3 раза</t>
  </si>
  <si>
    <t>В 2,4 раза</t>
  </si>
  <si>
    <t>В 3,1 раза</t>
  </si>
  <si>
    <t>В 5,0 раза</t>
  </si>
  <si>
    <t>В 2,0 раза</t>
  </si>
  <si>
    <t>В 2,8 раза</t>
  </si>
  <si>
    <t>городского поселения "Город Белозерск" за 1 полугодие 2021 года</t>
  </si>
  <si>
    <t xml:space="preserve">постановлением администрации                                                                                   </t>
  </si>
  <si>
    <t xml:space="preserve">городского поселения «Город Белозерск» за 1 полугодие 2021 года </t>
  </si>
  <si>
    <t>Фактически исполнено за  1 полугодие в 2021 года</t>
  </si>
  <si>
    <t>Фактически исполнено за  1 полугодие 2020 года</t>
  </si>
  <si>
    <t>КУЛЬТУРА, КИНЕМАТОГРАФИЯ</t>
  </si>
  <si>
    <t>Другие вопросы в области культуры, кинематографии</t>
  </si>
  <si>
    <t>В 1,4 раза</t>
  </si>
  <si>
    <t>В 1,7 раза</t>
  </si>
  <si>
    <t>В 2,3 раза</t>
  </si>
  <si>
    <t xml:space="preserve">    поселения</t>
  </si>
  <si>
    <t>поселения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</si>
</sst>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00"/>
    <numFmt numFmtId="179" formatCode="00"/>
    <numFmt numFmtId="180" formatCode="&quot;&quot;###,##0.00"/>
    <numFmt numFmtId="181" formatCode="000\.0\.00\.00000\.00\.0000\.000"/>
    <numFmt numFmtId="182" formatCode="#,##0.00;[Red]\-#,##0.00"/>
    <numFmt numFmtId="183" formatCode="#,##0.00;[Red]\-#,##0.00;0.00"/>
  </numFmts>
  <fonts count="66">
    <font>
      <sz val="10"/>
      <color theme="1"/>
      <name val="Arial Cyr"/>
      <family val="2"/>
    </font>
    <font>
      <sz val="10"/>
      <color indexed="8"/>
      <name val="Arial Cyr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2"/>
      <name val="Arial"/>
      <family val="2"/>
    </font>
    <font>
      <b/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Arial Cyr"/>
      <family val="2"/>
    </font>
    <font>
      <b/>
      <sz val="12"/>
      <color indexed="8"/>
      <name val="Times New Roman"/>
      <family val="1"/>
    </font>
    <font>
      <b/>
      <sz val="12"/>
      <color indexed="8"/>
      <name val="Arial Cyr"/>
      <family val="2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0"/>
      <color indexed="9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u val="single"/>
      <sz val="10"/>
      <color indexed="2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u val="single"/>
      <sz val="10"/>
      <color theme="11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0" fontId="9" fillId="0" borderId="3" applyNumberFormat="0">
      <alignment horizontal="right" vertical="top"/>
      <protection/>
    </xf>
    <xf numFmtId="0" fontId="9" fillId="0" borderId="3" applyNumberFormat="0">
      <alignment horizontal="right" vertical="top"/>
      <protection/>
    </xf>
    <xf numFmtId="0" fontId="9" fillId="27" borderId="3" applyNumberFormat="0">
      <alignment horizontal="right" vertical="top"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9" fontId="9" fillId="28" borderId="3">
      <alignment horizontal="left" vertical="top"/>
      <protection/>
    </xf>
    <xf numFmtId="49" fontId="10" fillId="0" borderId="3">
      <alignment horizontal="left" vertical="top"/>
      <protection/>
    </xf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9" fillId="29" borderId="3">
      <alignment horizontal="left" vertical="top" wrapText="1"/>
      <protection/>
    </xf>
    <xf numFmtId="0" fontId="10" fillId="0" borderId="3">
      <alignment horizontal="left" vertical="top" wrapText="1"/>
      <protection/>
    </xf>
    <xf numFmtId="0" fontId="9" fillId="2" borderId="3">
      <alignment horizontal="left" vertical="top" wrapText="1"/>
      <protection/>
    </xf>
    <xf numFmtId="0" fontId="9" fillId="30" borderId="3">
      <alignment horizontal="left" vertical="top" wrapText="1"/>
      <protection/>
    </xf>
    <xf numFmtId="0" fontId="9" fillId="31" borderId="3">
      <alignment horizontal="left" vertical="top" wrapText="1"/>
      <protection/>
    </xf>
    <xf numFmtId="0" fontId="9" fillId="32" borderId="3">
      <alignment horizontal="left" vertical="top" wrapText="1"/>
      <protection/>
    </xf>
    <xf numFmtId="0" fontId="9" fillId="0" borderId="3">
      <alignment horizontal="left" vertical="top" wrapText="1"/>
      <protection/>
    </xf>
    <xf numFmtId="0" fontId="11" fillId="0" borderId="0">
      <alignment horizontal="left" vertical="top"/>
      <protection/>
    </xf>
    <xf numFmtId="0" fontId="53" fillId="0" borderId="7" applyNumberFormat="0" applyFill="0" applyAlignment="0" applyProtection="0"/>
    <xf numFmtId="0" fontId="54" fillId="33" borderId="8" applyNumberFormat="0" applyAlignment="0" applyProtection="0"/>
    <xf numFmtId="0" fontId="55" fillId="0" borderId="0" applyNumberFormat="0" applyFill="0" applyBorder="0" applyAlignment="0" applyProtection="0"/>
    <xf numFmtId="0" fontId="56" fillId="3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9" fillId="29" borderId="9" applyNumberFormat="0">
      <alignment horizontal="right" vertical="top"/>
      <protection/>
    </xf>
    <xf numFmtId="0" fontId="9" fillId="2" borderId="9" applyNumberFormat="0">
      <alignment horizontal="right" vertical="top"/>
      <protection/>
    </xf>
    <xf numFmtId="0" fontId="9" fillId="0" borderId="3" applyNumberFormat="0">
      <alignment horizontal="right" vertical="top"/>
      <protection/>
    </xf>
    <xf numFmtId="0" fontId="9" fillId="0" borderId="3" applyNumberFormat="0">
      <alignment horizontal="right" vertical="top"/>
      <protection/>
    </xf>
    <xf numFmtId="0" fontId="9" fillId="30" borderId="9" applyNumberFormat="0">
      <alignment horizontal="right" vertical="top"/>
      <protection/>
    </xf>
    <xf numFmtId="0" fontId="9" fillId="0" borderId="3" applyNumberFormat="0">
      <alignment horizontal="right" vertical="top"/>
      <protection/>
    </xf>
    <xf numFmtId="0" fontId="58" fillId="0" borderId="0" applyNumberFormat="0" applyFill="0" applyBorder="0" applyAlignment="0" applyProtection="0"/>
    <xf numFmtId="0" fontId="59" fillId="35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6" borderId="10" applyNumberFormat="0" applyFont="0" applyAlignment="0" applyProtection="0"/>
    <xf numFmtId="9" fontId="1" fillId="0" borderId="0" applyFont="0" applyFill="0" applyBorder="0" applyAlignment="0" applyProtection="0"/>
    <xf numFmtId="49" fontId="12" fillId="37" borderId="3">
      <alignment horizontal="left" vertical="top" wrapText="1"/>
      <protection/>
    </xf>
    <xf numFmtId="49" fontId="9" fillId="0" borderId="3">
      <alignment horizontal="left" vertical="top" wrapText="1"/>
      <protection/>
    </xf>
    <xf numFmtId="0" fontId="61" fillId="0" borderId="11" applyNumberFormat="0" applyFill="0" applyAlignment="0" applyProtection="0"/>
    <xf numFmtId="0" fontId="6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3" fillId="38" borderId="0" applyNumberFormat="0" applyBorder="0" applyAlignment="0" applyProtection="0"/>
    <xf numFmtId="0" fontId="9" fillId="32" borderId="3">
      <alignment horizontal="left" vertical="top" wrapText="1"/>
      <protection/>
    </xf>
    <xf numFmtId="0" fontId="9" fillId="0" borderId="3">
      <alignment horizontal="left" vertical="top" wrapText="1"/>
      <protection/>
    </xf>
  </cellStyleXfs>
  <cellXfs count="185">
    <xf numFmtId="0" fontId="0" fillId="0" borderId="0" xfId="0" applyAlignment="1">
      <alignment/>
    </xf>
    <xf numFmtId="0" fontId="19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12" xfId="0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0" fillId="0" borderId="12" xfId="0" applyFont="1" applyBorder="1" applyAlignment="1">
      <alignment horizontal="center" vertical="top" wrapText="1"/>
    </xf>
    <xf numFmtId="0" fontId="16" fillId="39" borderId="12" xfId="0" applyFont="1" applyFill="1" applyBorder="1" applyAlignment="1">
      <alignment horizontal="center" vertical="center" wrapText="1"/>
    </xf>
    <xf numFmtId="0" fontId="20" fillId="39" borderId="12" xfId="0" applyFont="1" applyFill="1" applyBorder="1" applyAlignment="1">
      <alignment horizontal="center" vertical="center" wrapText="1"/>
    </xf>
    <xf numFmtId="0" fontId="22" fillId="39" borderId="0" xfId="0" applyFont="1" applyFill="1" applyAlignment="1">
      <alignment/>
    </xf>
    <xf numFmtId="0" fontId="19" fillId="39" borderId="0" xfId="0" applyFont="1" applyFill="1" applyAlignment="1">
      <alignment/>
    </xf>
    <xf numFmtId="0" fontId="16" fillId="39" borderId="12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39" borderId="12" xfId="0" applyFont="1" applyFill="1" applyBorder="1" applyAlignment="1">
      <alignment horizontal="left" vertical="center" wrapText="1"/>
    </xf>
    <xf numFmtId="0" fontId="16" fillId="39" borderId="12" xfId="0" applyFont="1" applyFill="1" applyBorder="1" applyAlignment="1">
      <alignment horizontal="left" vertical="center" wrapText="1"/>
    </xf>
    <xf numFmtId="0" fontId="16" fillId="39" borderId="12" xfId="0" applyFont="1" applyFill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top" wrapText="1"/>
    </xf>
    <xf numFmtId="0" fontId="16" fillId="0" borderId="0" xfId="0" applyFont="1" applyAlignment="1">
      <alignment horizontal="right"/>
    </xf>
    <xf numFmtId="0" fontId="20" fillId="39" borderId="12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13" fillId="0" borderId="0" xfId="66" applyFont="1" applyAlignment="1">
      <alignment/>
      <protection/>
    </xf>
    <xf numFmtId="0" fontId="2" fillId="0" borderId="0" xfId="66" applyFont="1">
      <alignment/>
      <protection/>
    </xf>
    <xf numFmtId="0" fontId="2" fillId="0" borderId="0" xfId="66">
      <alignment/>
      <protection/>
    </xf>
    <xf numFmtId="0" fontId="8" fillId="0" borderId="0" xfId="66" applyFont="1">
      <alignment/>
      <protection/>
    </xf>
    <xf numFmtId="0" fontId="15" fillId="0" borderId="0" xfId="66" applyFont="1" applyFill="1" applyProtection="1">
      <alignment/>
      <protection hidden="1"/>
    </xf>
    <xf numFmtId="49" fontId="15" fillId="0" borderId="0" xfId="66" applyNumberFormat="1" applyFont="1" applyFill="1" applyProtection="1">
      <alignment/>
      <protection hidden="1"/>
    </xf>
    <xf numFmtId="49" fontId="15" fillId="0" borderId="0" xfId="66" applyNumberFormat="1" applyFont="1" applyFill="1" applyBorder="1" applyProtection="1">
      <alignment/>
      <protection hidden="1"/>
    </xf>
    <xf numFmtId="0" fontId="15" fillId="0" borderId="0" xfId="66" applyFont="1" applyFill="1" applyBorder="1" applyProtection="1">
      <alignment/>
      <protection hidden="1"/>
    </xf>
    <xf numFmtId="0" fontId="6" fillId="0" borderId="0" xfId="66" applyFont="1">
      <alignment/>
      <protection/>
    </xf>
    <xf numFmtId="0" fontId="4" fillId="0" borderId="0" xfId="66" applyFont="1">
      <alignment/>
      <protection/>
    </xf>
    <xf numFmtId="0" fontId="6" fillId="0" borderId="0" xfId="66" applyFont="1" applyFill="1">
      <alignment/>
      <protection/>
    </xf>
    <xf numFmtId="0" fontId="4" fillId="0" borderId="0" xfId="66" applyFont="1" applyFill="1">
      <alignment/>
      <protection/>
    </xf>
    <xf numFmtId="0" fontId="5" fillId="0" borderId="0" xfId="66" applyFont="1">
      <alignment/>
      <protection/>
    </xf>
    <xf numFmtId="0" fontId="2" fillId="0" borderId="0" xfId="66" applyFill="1">
      <alignment/>
      <protection/>
    </xf>
    <xf numFmtId="0" fontId="7" fillId="0" borderId="0" xfId="66" applyFont="1">
      <alignment/>
      <protection/>
    </xf>
    <xf numFmtId="0" fontId="3" fillId="0" borderId="0" xfId="66" applyFont="1">
      <alignment/>
      <protection/>
    </xf>
    <xf numFmtId="0" fontId="2" fillId="39" borderId="0" xfId="66" applyFont="1" applyFill="1">
      <alignment/>
      <protection/>
    </xf>
    <xf numFmtId="49" fontId="2" fillId="39" borderId="0" xfId="66" applyNumberFormat="1" applyFont="1" applyFill="1">
      <alignment/>
      <protection/>
    </xf>
    <xf numFmtId="0" fontId="2" fillId="39" borderId="0" xfId="66" applyFont="1" applyFill="1" applyBorder="1">
      <alignment/>
      <protection/>
    </xf>
    <xf numFmtId="0" fontId="2" fillId="39" borderId="0" xfId="66" applyFont="1" applyFill="1" applyBorder="1" applyAlignment="1">
      <alignment horizontal="right"/>
      <protection/>
    </xf>
    <xf numFmtId="49" fontId="2" fillId="0" borderId="0" xfId="66" applyNumberFormat="1" applyFont="1">
      <alignment/>
      <protection/>
    </xf>
    <xf numFmtId="0" fontId="2" fillId="0" borderId="0" xfId="66" applyFont="1" applyBorder="1">
      <alignment/>
      <protection/>
    </xf>
    <xf numFmtId="0" fontId="2" fillId="0" borderId="0" xfId="66" applyFont="1" applyFill="1" applyBorder="1">
      <alignment/>
      <protection/>
    </xf>
    <xf numFmtId="177" fontId="17" fillId="39" borderId="0" xfId="66" applyNumberFormat="1" applyFont="1" applyFill="1" applyBorder="1">
      <alignment/>
      <protection/>
    </xf>
    <xf numFmtId="177" fontId="2" fillId="39" borderId="0" xfId="66" applyNumberFormat="1" applyFont="1" applyFill="1" applyBorder="1">
      <alignment/>
      <protection/>
    </xf>
    <xf numFmtId="0" fontId="2" fillId="39" borderId="0" xfId="66" applyFill="1">
      <alignment/>
      <protection/>
    </xf>
    <xf numFmtId="0" fontId="13" fillId="39" borderId="12" xfId="66" applyNumberFormat="1" applyFont="1" applyFill="1" applyBorder="1" applyAlignment="1" applyProtection="1">
      <alignment horizontal="center" vertical="center" wrapText="1"/>
      <protection hidden="1"/>
    </xf>
    <xf numFmtId="0" fontId="13" fillId="39" borderId="12" xfId="66" applyFont="1" applyFill="1" applyBorder="1" applyAlignment="1">
      <alignment horizontal="center" vertical="center"/>
      <protection/>
    </xf>
    <xf numFmtId="0" fontId="13" fillId="39" borderId="12" xfId="66" applyNumberFormat="1" applyFont="1" applyFill="1" applyBorder="1" applyAlignment="1" applyProtection="1">
      <alignment horizontal="center" wrapText="1"/>
      <protection hidden="1"/>
    </xf>
    <xf numFmtId="0" fontId="13" fillId="39" borderId="12" xfId="66" applyFont="1" applyFill="1" applyBorder="1" applyAlignment="1">
      <alignment horizontal="center"/>
      <protection/>
    </xf>
    <xf numFmtId="0" fontId="14" fillId="39" borderId="12" xfId="66" applyFont="1" applyFill="1" applyBorder="1" applyAlignment="1">
      <alignment horizontal="center"/>
      <protection/>
    </xf>
    <xf numFmtId="0" fontId="14" fillId="39" borderId="12" xfId="66" applyFont="1" applyFill="1" applyBorder="1" applyAlignment="1">
      <alignment horizontal="center" vertical="center"/>
      <protection/>
    </xf>
    <xf numFmtId="49" fontId="14" fillId="39" borderId="12" xfId="66" applyNumberFormat="1" applyFont="1" applyFill="1" applyBorder="1" applyAlignment="1">
      <alignment horizontal="center" vertical="center"/>
      <protection/>
    </xf>
    <xf numFmtId="0" fontId="14" fillId="39" borderId="12" xfId="66" applyFont="1" applyFill="1" applyBorder="1" applyAlignment="1">
      <alignment vertical="top" wrapText="1"/>
      <protection/>
    </xf>
    <xf numFmtId="179" fontId="14" fillId="39" borderId="12" xfId="66" applyNumberFormat="1" applyFont="1" applyFill="1" applyBorder="1" applyAlignment="1" applyProtection="1">
      <alignment horizontal="center" vertical="center"/>
      <protection hidden="1"/>
    </xf>
    <xf numFmtId="49" fontId="14" fillId="39" borderId="12" xfId="66" applyNumberFormat="1" applyFont="1" applyFill="1" applyBorder="1" applyAlignment="1" applyProtection="1">
      <alignment horizontal="center" vertical="center"/>
      <protection hidden="1"/>
    </xf>
    <xf numFmtId="178" fontId="14" fillId="39" borderId="12" xfId="66" applyNumberFormat="1" applyFont="1" applyFill="1" applyBorder="1" applyAlignment="1" applyProtection="1">
      <alignment horizontal="center" vertical="center"/>
      <protection hidden="1"/>
    </xf>
    <xf numFmtId="0" fontId="13" fillId="39" borderId="12" xfId="66" applyFont="1" applyFill="1" applyBorder="1" applyAlignment="1">
      <alignment horizontal="left" vertical="top" wrapText="1"/>
      <protection/>
    </xf>
    <xf numFmtId="179" fontId="13" fillId="39" borderId="12" xfId="66" applyNumberFormat="1" applyFont="1" applyFill="1" applyBorder="1" applyAlignment="1" applyProtection="1">
      <alignment horizontal="center" vertical="center"/>
      <protection hidden="1"/>
    </xf>
    <xf numFmtId="49" fontId="13" fillId="39" borderId="12" xfId="66" applyNumberFormat="1" applyFont="1" applyFill="1" applyBorder="1" applyAlignment="1" applyProtection="1">
      <alignment horizontal="center" vertical="center"/>
      <protection hidden="1"/>
    </xf>
    <xf numFmtId="178" fontId="13" fillId="39" borderId="12" xfId="66" applyNumberFormat="1" applyFont="1" applyFill="1" applyBorder="1" applyAlignment="1" applyProtection="1">
      <alignment horizontal="center" vertical="center"/>
      <protection hidden="1"/>
    </xf>
    <xf numFmtId="0" fontId="13" fillId="39" borderId="12" xfId="66" applyFont="1" applyFill="1" applyBorder="1" applyAlignment="1">
      <alignment horizontal="left" wrapText="1"/>
      <protection/>
    </xf>
    <xf numFmtId="0" fontId="13" fillId="39" borderId="12" xfId="66" applyFont="1" applyFill="1" applyBorder="1" applyAlignment="1">
      <alignment horizontal="justify" vertical="center" wrapText="1"/>
      <protection/>
    </xf>
    <xf numFmtId="0" fontId="14" fillId="39" borderId="12" xfId="66" applyFont="1" applyFill="1" applyBorder="1" applyAlignment="1">
      <alignment horizontal="left" vertical="top" wrapText="1"/>
      <protection/>
    </xf>
    <xf numFmtId="49" fontId="13" fillId="39" borderId="12" xfId="66" applyNumberFormat="1" applyFont="1" applyFill="1" applyBorder="1" applyAlignment="1" applyProtection="1">
      <alignment horizontal="center" wrapText="1"/>
      <protection hidden="1"/>
    </xf>
    <xf numFmtId="0" fontId="16" fillId="39" borderId="12" xfId="0" applyFont="1" applyFill="1" applyBorder="1" applyAlignment="1">
      <alignment horizontal="center" vertical="center" wrapText="1"/>
    </xf>
    <xf numFmtId="0" fontId="16" fillId="39" borderId="12" xfId="0" applyNumberFormat="1" applyFont="1" applyFill="1" applyBorder="1" applyAlignment="1">
      <alignment horizontal="left" vertical="center" wrapText="1"/>
    </xf>
    <xf numFmtId="0" fontId="16" fillId="0" borderId="12" xfId="0" applyFont="1" applyBorder="1" applyAlignment="1">
      <alignment horizontal="center" vertical="center" wrapText="1"/>
    </xf>
    <xf numFmtId="0" fontId="13" fillId="39" borderId="12" xfId="66" applyNumberFormat="1" applyFont="1" applyFill="1" applyBorder="1" applyAlignment="1" applyProtection="1">
      <alignment horizontal="left" wrapText="1"/>
      <protection hidden="1"/>
    </xf>
    <xf numFmtId="0" fontId="14" fillId="39" borderId="12" xfId="66" applyFont="1" applyFill="1" applyBorder="1" applyAlignment="1">
      <alignment horizontal="left" wrapText="1"/>
      <protection/>
    </xf>
    <xf numFmtId="0" fontId="16" fillId="0" borderId="12" xfId="0" applyFont="1" applyBorder="1" applyAlignment="1">
      <alignment horizontal="left" vertical="center" wrapText="1"/>
    </xf>
    <xf numFmtId="0" fontId="16" fillId="39" borderId="12" xfId="0" applyFont="1" applyFill="1" applyBorder="1" applyAlignment="1">
      <alignment horizontal="left" vertical="center" wrapText="1"/>
    </xf>
    <xf numFmtId="0" fontId="16" fillId="0" borderId="12" xfId="0" applyFont="1" applyBorder="1" applyAlignment="1">
      <alignment horizontal="center"/>
    </xf>
    <xf numFmtId="0" fontId="16" fillId="0" borderId="12" xfId="0" applyFont="1" applyBorder="1" applyAlignment="1">
      <alignment wrapText="1"/>
    </xf>
    <xf numFmtId="177" fontId="20" fillId="40" borderId="12" xfId="0" applyNumberFormat="1" applyFont="1" applyFill="1" applyBorder="1" applyAlignment="1">
      <alignment horizontal="center" vertical="top" wrapText="1"/>
    </xf>
    <xf numFmtId="177" fontId="20" fillId="40" borderId="12" xfId="0" applyNumberFormat="1" applyFont="1" applyFill="1" applyBorder="1" applyAlignment="1">
      <alignment horizontal="center" vertical="center" wrapText="1"/>
    </xf>
    <xf numFmtId="177" fontId="16" fillId="40" borderId="12" xfId="0" applyNumberFormat="1" applyFont="1" applyFill="1" applyBorder="1" applyAlignment="1">
      <alignment horizontal="center" vertical="center" wrapText="1"/>
    </xf>
    <xf numFmtId="177" fontId="16" fillId="40" borderId="12" xfId="0" applyNumberFormat="1" applyFont="1" applyFill="1" applyBorder="1" applyAlignment="1">
      <alignment horizontal="center" vertical="center" wrapText="1"/>
    </xf>
    <xf numFmtId="177" fontId="13" fillId="40" borderId="12" xfId="66" applyNumberFormat="1" applyFont="1" applyFill="1" applyBorder="1" applyAlignment="1" applyProtection="1">
      <alignment horizontal="center" vertical="center"/>
      <protection hidden="1"/>
    </xf>
    <xf numFmtId="177" fontId="14" fillId="40" borderId="12" xfId="66" applyNumberFormat="1" applyFont="1" applyFill="1" applyBorder="1" applyAlignment="1" applyProtection="1">
      <alignment horizontal="center" vertical="center"/>
      <protection hidden="1"/>
    </xf>
    <xf numFmtId="177" fontId="13" fillId="40" borderId="12" xfId="66" applyNumberFormat="1" applyFont="1" applyFill="1" applyBorder="1" applyAlignment="1">
      <alignment horizontal="center" vertical="center"/>
      <protection/>
    </xf>
    <xf numFmtId="0" fontId="16" fillId="40" borderId="12" xfId="0" applyFont="1" applyFill="1" applyBorder="1" applyAlignment="1">
      <alignment horizontal="left" vertical="center" wrapText="1"/>
    </xf>
    <xf numFmtId="176" fontId="20" fillId="41" borderId="13" xfId="0" applyNumberFormat="1" applyFont="1" applyFill="1" applyBorder="1" applyAlignment="1">
      <alignment horizontal="center" vertical="top" wrapText="1"/>
    </xf>
    <xf numFmtId="0" fontId="2" fillId="0" borderId="12" xfId="66" applyBorder="1">
      <alignment/>
      <protection/>
    </xf>
    <xf numFmtId="0" fontId="6" fillId="0" borderId="12" xfId="66" applyFont="1" applyBorder="1">
      <alignment/>
      <protection/>
    </xf>
    <xf numFmtId="176" fontId="20" fillId="0" borderId="12" xfId="0" applyNumberFormat="1" applyFont="1" applyBorder="1" applyAlignment="1">
      <alignment horizontal="center" vertical="center"/>
    </xf>
    <xf numFmtId="0" fontId="2" fillId="0" borderId="0" xfId="71">
      <alignment/>
      <protection/>
    </xf>
    <xf numFmtId="4" fontId="25" fillId="0" borderId="0" xfId="71" applyNumberFormat="1" applyFont="1">
      <alignment/>
      <protection/>
    </xf>
    <xf numFmtId="0" fontId="25" fillId="0" borderId="0" xfId="71" applyFont="1">
      <alignment/>
      <protection/>
    </xf>
    <xf numFmtId="4" fontId="25" fillId="0" borderId="0" xfId="71" applyNumberFormat="1" applyFont="1" applyAlignment="1">
      <alignment horizontal="right"/>
      <protection/>
    </xf>
    <xf numFmtId="4" fontId="2" fillId="0" borderId="0" xfId="71" applyNumberFormat="1">
      <alignment/>
      <protection/>
    </xf>
    <xf numFmtId="4" fontId="25" fillId="0" borderId="0" xfId="71" applyNumberFormat="1" applyFont="1" applyAlignment="1">
      <alignment vertical="top"/>
      <protection/>
    </xf>
    <xf numFmtId="0" fontId="64" fillId="0" borderId="12" xfId="0" applyFont="1" applyBorder="1" applyAlignment="1">
      <alignment wrapText="1"/>
    </xf>
    <xf numFmtId="0" fontId="13" fillId="0" borderId="0" xfId="71" applyFont="1">
      <alignment/>
      <protection/>
    </xf>
    <xf numFmtId="0" fontId="2" fillId="0" borderId="0" xfId="71" applyFont="1">
      <alignment/>
      <protection/>
    </xf>
    <xf numFmtId="0" fontId="13" fillId="0" borderId="12" xfId="71" applyFont="1" applyBorder="1" applyAlignment="1">
      <alignment horizontal="center"/>
      <protection/>
    </xf>
    <xf numFmtId="3" fontId="13" fillId="0" borderId="12" xfId="71" applyNumberFormat="1" applyFont="1" applyFill="1" applyBorder="1" applyAlignment="1">
      <alignment horizontal="center"/>
      <protection/>
    </xf>
    <xf numFmtId="3" fontId="13" fillId="0" borderId="12" xfId="71" applyNumberFormat="1" applyFont="1" applyBorder="1" applyAlignment="1">
      <alignment horizontal="center"/>
      <protection/>
    </xf>
    <xf numFmtId="181" fontId="14" fillId="0" borderId="13" xfId="66" applyNumberFormat="1" applyFont="1" applyFill="1" applyBorder="1" applyAlignment="1" applyProtection="1">
      <alignment horizontal="left" vertical="top" wrapText="1"/>
      <protection hidden="1"/>
    </xf>
    <xf numFmtId="0" fontId="14" fillId="0" borderId="13" xfId="66" applyNumberFormat="1" applyFont="1" applyFill="1" applyBorder="1" applyAlignment="1" applyProtection="1">
      <alignment horizontal="left" vertical="top" wrapText="1"/>
      <protection hidden="1"/>
    </xf>
    <xf numFmtId="0" fontId="13" fillId="0" borderId="12" xfId="71" applyFont="1" applyBorder="1">
      <alignment/>
      <protection/>
    </xf>
    <xf numFmtId="0" fontId="13" fillId="0" borderId="14" xfId="71" applyFont="1" applyBorder="1" applyAlignment="1">
      <alignment wrapText="1"/>
      <protection/>
    </xf>
    <xf numFmtId="0" fontId="14" fillId="0" borderId="12" xfId="71" applyFont="1" applyBorder="1">
      <alignment/>
      <protection/>
    </xf>
    <xf numFmtId="0" fontId="14" fillId="0" borderId="12" xfId="71" applyFont="1" applyBorder="1" applyAlignment="1">
      <alignment wrapText="1"/>
      <protection/>
    </xf>
    <xf numFmtId="0" fontId="13" fillId="0" borderId="12" xfId="71" applyFont="1" applyBorder="1" applyAlignment="1">
      <alignment wrapText="1"/>
      <protection/>
    </xf>
    <xf numFmtId="4" fontId="13" fillId="0" borderId="0" xfId="71" applyNumberFormat="1" applyFont="1">
      <alignment/>
      <protection/>
    </xf>
    <xf numFmtId="4" fontId="2" fillId="0" borderId="0" xfId="71" applyNumberFormat="1" applyFont="1">
      <alignment/>
      <protection/>
    </xf>
    <xf numFmtId="0" fontId="27" fillId="0" borderId="0" xfId="71" applyFont="1">
      <alignment/>
      <protection/>
    </xf>
    <xf numFmtId="4" fontId="13" fillId="0" borderId="0" xfId="71" applyNumberFormat="1" applyFont="1" applyAlignment="1">
      <alignment vertical="top"/>
      <protection/>
    </xf>
    <xf numFmtId="0" fontId="0" fillId="0" borderId="0" xfId="0" applyAlignment="1">
      <alignment/>
    </xf>
    <xf numFmtId="2" fontId="14" fillId="24" borderId="12" xfId="66" applyNumberFormat="1" applyFont="1" applyFill="1" applyBorder="1" applyAlignment="1">
      <alignment horizontal="center" vertical="center" wrapText="1"/>
      <protection/>
    </xf>
    <xf numFmtId="0" fontId="13" fillId="24" borderId="12" xfId="66" applyFont="1" applyFill="1" applyBorder="1" applyAlignment="1">
      <alignment horizontal="center" vertical="center"/>
      <protection/>
    </xf>
    <xf numFmtId="0" fontId="14" fillId="24" borderId="12" xfId="66" applyFont="1" applyFill="1" applyBorder="1" applyAlignment="1">
      <alignment horizontal="center" vertical="center"/>
      <protection/>
    </xf>
    <xf numFmtId="177" fontId="13" fillId="24" borderId="12" xfId="66" applyNumberFormat="1" applyFont="1" applyFill="1" applyBorder="1" applyAlignment="1">
      <alignment horizontal="center" vertical="center"/>
      <protection/>
    </xf>
    <xf numFmtId="176" fontId="14" fillId="0" borderId="12" xfId="66" applyNumberFormat="1" applyFont="1" applyBorder="1" applyAlignment="1">
      <alignment horizontal="center" vertical="center"/>
      <protection/>
    </xf>
    <xf numFmtId="0" fontId="20" fillId="0" borderId="12" xfId="0" applyFont="1" applyBorder="1" applyAlignment="1">
      <alignment wrapText="1"/>
    </xf>
    <xf numFmtId="4" fontId="14" fillId="40" borderId="14" xfId="71" applyNumberFormat="1" applyFont="1" applyFill="1" applyBorder="1" applyAlignment="1">
      <alignment horizontal="right"/>
      <protection/>
    </xf>
    <xf numFmtId="4" fontId="13" fillId="40" borderId="14" xfId="71" applyNumberFormat="1" applyFont="1" applyFill="1" applyBorder="1">
      <alignment/>
      <protection/>
    </xf>
    <xf numFmtId="4" fontId="14" fillId="40" borderId="12" xfId="71" applyNumberFormat="1" applyFont="1" applyFill="1" applyBorder="1">
      <alignment/>
      <protection/>
    </xf>
    <xf numFmtId="4" fontId="13" fillId="40" borderId="12" xfId="71" applyNumberFormat="1" applyFont="1" applyFill="1" applyBorder="1">
      <alignment/>
      <protection/>
    </xf>
    <xf numFmtId="0" fontId="16" fillId="0" borderId="12" xfId="0" applyFont="1" applyBorder="1" applyAlignment="1">
      <alignment wrapText="1"/>
    </xf>
    <xf numFmtId="176" fontId="20" fillId="41" borderId="13" xfId="0" applyNumberFormat="1" applyFont="1" applyFill="1" applyBorder="1" applyAlignment="1">
      <alignment horizontal="center" vertical="center" wrapText="1"/>
    </xf>
    <xf numFmtId="177" fontId="20" fillId="0" borderId="12" xfId="0" applyNumberFormat="1" applyFont="1" applyBorder="1" applyAlignment="1">
      <alignment horizontal="center" vertical="center" wrapText="1"/>
    </xf>
    <xf numFmtId="177" fontId="16" fillId="0" borderId="12" xfId="0" applyNumberFormat="1" applyFont="1" applyBorder="1" applyAlignment="1">
      <alignment horizontal="center" vertical="center" wrapText="1"/>
    </xf>
    <xf numFmtId="176" fontId="20" fillId="40" borderId="12" xfId="0" applyNumberFormat="1" applyFont="1" applyFill="1" applyBorder="1" applyAlignment="1">
      <alignment horizontal="center" vertical="center"/>
    </xf>
    <xf numFmtId="176" fontId="16" fillId="40" borderId="12" xfId="0" applyNumberFormat="1" applyFont="1" applyFill="1" applyBorder="1" applyAlignment="1">
      <alignment horizontal="center" vertical="center"/>
    </xf>
    <xf numFmtId="177" fontId="16" fillId="0" borderId="12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3" fillId="0" borderId="15" xfId="68" applyNumberFormat="1" applyFont="1" applyFill="1" applyBorder="1" applyAlignment="1" applyProtection="1">
      <alignment horizontal="center" vertical="center" wrapText="1"/>
      <protection hidden="1"/>
    </xf>
    <xf numFmtId="0" fontId="13" fillId="0" borderId="12" xfId="66" applyNumberFormat="1" applyFont="1" applyFill="1" applyBorder="1" applyAlignment="1" applyProtection="1">
      <alignment vertical="center" wrapText="1"/>
      <protection hidden="1"/>
    </xf>
    <xf numFmtId="0" fontId="16" fillId="40" borderId="12" xfId="0" applyFont="1" applyFill="1" applyBorder="1" applyAlignment="1">
      <alignment horizontal="center" vertical="center" wrapText="1"/>
    </xf>
    <xf numFmtId="0" fontId="16" fillId="40" borderId="12" xfId="0" applyFont="1" applyFill="1" applyBorder="1" applyAlignment="1">
      <alignment horizontal="left" vertical="center" wrapText="1"/>
    </xf>
    <xf numFmtId="49" fontId="13" fillId="40" borderId="16" xfId="0" applyNumberFormat="1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177" fontId="16" fillId="0" borderId="12" xfId="0" applyNumberFormat="1" applyFont="1" applyBorder="1" applyAlignment="1">
      <alignment horizontal="center" vertical="center" wrapText="1"/>
    </xf>
    <xf numFmtId="0" fontId="14" fillId="0" borderId="17" xfId="0" applyFont="1" applyBorder="1" applyAlignment="1">
      <alignment horizontal="left" vertical="center" wrapText="1"/>
    </xf>
    <xf numFmtId="0" fontId="13" fillId="40" borderId="17" xfId="0" applyFont="1" applyFill="1" applyBorder="1" applyAlignment="1">
      <alignment wrapText="1"/>
    </xf>
    <xf numFmtId="0" fontId="13" fillId="40" borderId="18" xfId="0" applyFont="1" applyFill="1" applyBorder="1" applyAlignment="1">
      <alignment horizontal="left" vertical="center" wrapText="1"/>
    </xf>
    <xf numFmtId="0" fontId="13" fillId="0" borderId="12" xfId="0" applyFont="1" applyBorder="1" applyAlignment="1">
      <alignment vertical="top" wrapText="1"/>
    </xf>
    <xf numFmtId="0" fontId="16" fillId="0" borderId="0" xfId="0" applyFont="1" applyAlignment="1">
      <alignment wrapText="1"/>
    </xf>
    <xf numFmtId="0" fontId="13" fillId="0" borderId="0" xfId="66" applyNumberFormat="1" applyFont="1" applyFill="1" applyAlignment="1" applyProtection="1">
      <alignment horizontal="left" vertical="center" wrapText="1"/>
      <protection hidden="1"/>
    </xf>
    <xf numFmtId="0" fontId="20" fillId="0" borderId="19" xfId="0" applyFont="1" applyBorder="1" applyAlignment="1">
      <alignment horizontal="left" vertical="top" wrapText="1"/>
    </xf>
    <xf numFmtId="0" fontId="16" fillId="0" borderId="0" xfId="0" applyFont="1" applyAlignment="1">
      <alignment wrapText="1"/>
    </xf>
    <xf numFmtId="0" fontId="0" fillId="0" borderId="0" xfId="0" applyAlignment="1">
      <alignment/>
    </xf>
    <xf numFmtId="0" fontId="22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6" fillId="0" borderId="0" xfId="0" applyFont="1" applyAlignment="1">
      <alignment wrapText="1"/>
    </xf>
    <xf numFmtId="0" fontId="65" fillId="0" borderId="0" xfId="0" applyFont="1" applyAlignment="1">
      <alignment wrapText="1"/>
    </xf>
    <xf numFmtId="0" fontId="20" fillId="0" borderId="14" xfId="0" applyFont="1" applyBorder="1" applyAlignment="1">
      <alignment wrapText="1"/>
    </xf>
    <xf numFmtId="0" fontId="20" fillId="0" borderId="20" xfId="0" applyFont="1" applyBorder="1" applyAlignment="1">
      <alignment wrapText="1"/>
    </xf>
    <xf numFmtId="0" fontId="20" fillId="0" borderId="21" xfId="0" applyFont="1" applyBorder="1" applyAlignment="1">
      <alignment wrapText="1"/>
    </xf>
    <xf numFmtId="0" fontId="20" fillId="0" borderId="12" xfId="0" applyFont="1" applyBorder="1" applyAlignment="1">
      <alignment horizontal="center" vertical="center" wrapText="1"/>
    </xf>
    <xf numFmtId="0" fontId="20" fillId="41" borderId="13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20" xfId="0" applyFont="1" applyBorder="1" applyAlignment="1">
      <alignment vertical="center" wrapText="1"/>
    </xf>
    <xf numFmtId="0" fontId="20" fillId="0" borderId="21" xfId="0" applyFont="1" applyBorder="1" applyAlignment="1">
      <alignment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13" fillId="39" borderId="22" xfId="66" applyFont="1" applyFill="1" applyBorder="1" applyAlignment="1">
      <alignment horizontal="right"/>
      <protection/>
    </xf>
    <xf numFmtId="0" fontId="0" fillId="0" borderId="22" xfId="0" applyBorder="1" applyAlignment="1">
      <alignment/>
    </xf>
    <xf numFmtId="0" fontId="13" fillId="0" borderId="0" xfId="66" applyNumberFormat="1" applyFont="1" applyFill="1" applyAlignment="1" applyProtection="1">
      <alignment horizontal="left" vertical="center" wrapText="1"/>
      <protection hidden="1"/>
    </xf>
    <xf numFmtId="0" fontId="0" fillId="0" borderId="0" xfId="0" applyAlignment="1">
      <alignment wrapText="1"/>
    </xf>
    <xf numFmtId="49" fontId="13" fillId="39" borderId="12" xfId="66" applyNumberFormat="1" applyFont="1" applyFill="1" applyBorder="1" applyAlignment="1" applyProtection="1">
      <alignment horizontal="center" wrapText="1"/>
      <protection hidden="1"/>
    </xf>
    <xf numFmtId="0" fontId="14" fillId="39" borderId="12" xfId="66" applyNumberFormat="1" applyFont="1" applyFill="1" applyBorder="1" applyAlignment="1" applyProtection="1">
      <alignment horizontal="center" vertical="top" wrapText="1"/>
      <protection hidden="1"/>
    </xf>
    <xf numFmtId="0" fontId="18" fillId="0" borderId="12" xfId="0" applyFont="1" applyBorder="1" applyAlignment="1">
      <alignment horizontal="center" vertical="top" wrapText="1"/>
    </xf>
    <xf numFmtId="49" fontId="13" fillId="39" borderId="12" xfId="66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66" applyFont="1" applyFill="1" applyAlignment="1">
      <alignment/>
      <protection/>
    </xf>
    <xf numFmtId="0" fontId="13" fillId="0" borderId="0" xfId="66" applyFont="1" applyAlignment="1">
      <alignment/>
      <protection/>
    </xf>
    <xf numFmtId="0" fontId="24" fillId="0" borderId="0" xfId="0" applyFont="1" applyAlignment="1">
      <alignment horizontal="center" wrapText="1"/>
    </xf>
    <xf numFmtId="0" fontId="26" fillId="0" borderId="0" xfId="71" applyFont="1" applyAlignment="1">
      <alignment horizontal="center"/>
      <protection/>
    </xf>
    <xf numFmtId="0" fontId="27" fillId="0" borderId="0" xfId="71" applyFont="1" applyAlignment="1">
      <alignment horizontal="center"/>
      <protection/>
    </xf>
    <xf numFmtId="4" fontId="13" fillId="0" borderId="0" xfId="71" applyNumberFormat="1" applyFont="1" applyBorder="1" applyAlignment="1">
      <alignment wrapText="1"/>
      <protection/>
    </xf>
    <xf numFmtId="4" fontId="13" fillId="0" borderId="0" xfId="71" applyNumberFormat="1" applyFont="1" applyAlignment="1">
      <alignment/>
      <protection/>
    </xf>
    <xf numFmtId="0" fontId="14" fillId="0" borderId="14" xfId="71" applyFont="1" applyBorder="1" applyAlignment="1">
      <alignment vertical="top"/>
      <protection/>
    </xf>
    <xf numFmtId="0" fontId="14" fillId="0" borderId="21" xfId="71" applyFont="1" applyBorder="1" applyAlignment="1">
      <alignment vertical="top"/>
      <protection/>
    </xf>
    <xf numFmtId="0" fontId="14" fillId="0" borderId="14" xfId="71" applyFont="1" applyBorder="1" applyAlignment="1">
      <alignment wrapText="1"/>
      <protection/>
    </xf>
    <xf numFmtId="0" fontId="14" fillId="0" borderId="21" xfId="71" applyFont="1" applyBorder="1" applyAlignment="1">
      <alignment/>
      <protection/>
    </xf>
    <xf numFmtId="0" fontId="14" fillId="0" borderId="14" xfId="71" applyNumberFormat="1" applyFont="1" applyBorder="1" applyAlignment="1">
      <alignment horizontal="center" vertical="top" wrapText="1"/>
      <protection/>
    </xf>
    <xf numFmtId="0" fontId="53" fillId="0" borderId="21" xfId="0" applyFont="1" applyBorder="1" applyAlignment="1">
      <alignment horizontal="center" vertical="top" wrapText="1"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3" xfId="68"/>
    <cellStyle name="Обычный 2_Приложение 1 объем доходов декабрь" xfId="69"/>
    <cellStyle name="Обычный 3" xfId="70"/>
    <cellStyle name="Обычный 4" xfId="71"/>
    <cellStyle name="Обычный 5" xfId="72"/>
    <cellStyle name="Обычный 6" xfId="73"/>
    <cellStyle name="Обычный 7" xfId="74"/>
    <cellStyle name="Отдельная ячейка" xfId="75"/>
    <cellStyle name="Отдельная ячейка - константа" xfId="76"/>
    <cellStyle name="Отдельная ячейка - константа [печать]" xfId="77"/>
    <cellStyle name="Отдельная ячейка [печать]" xfId="78"/>
    <cellStyle name="Отдельная ячейка-результат" xfId="79"/>
    <cellStyle name="Отдельная ячейка-результат [печать]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ойства элементов измерения" xfId="86"/>
    <cellStyle name="Свойства элементов измерения [печать]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  <cellStyle name="Элементы осей" xfId="93"/>
    <cellStyle name="Элементы осей [печать]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66"/>
  <sheetViews>
    <sheetView zoomScaleSheetLayoutView="100" zoomScalePageLayoutView="0" workbookViewId="0" topLeftCell="A1">
      <selection activeCell="C3" sqref="C3:G3"/>
    </sheetView>
  </sheetViews>
  <sheetFormatPr defaultColWidth="9.00390625" defaultRowHeight="12.75"/>
  <cols>
    <col min="1" max="1" width="21.25390625" style="2" customWidth="1"/>
    <col min="2" max="2" width="33.125" style="2" customWidth="1"/>
    <col min="3" max="3" width="12.875" style="2" customWidth="1"/>
    <col min="4" max="4" width="13.75390625" style="2" customWidth="1"/>
    <col min="5" max="5" width="12.125" style="2" hidden="1" customWidth="1"/>
    <col min="6" max="6" width="12.75390625" style="2" hidden="1" customWidth="1"/>
    <col min="7" max="7" width="11.375" style="1" customWidth="1"/>
    <col min="8" max="8" width="9.125" style="1" customWidth="1"/>
  </cols>
  <sheetData>
    <row r="1" spans="2:7" ht="15.75">
      <c r="B1" s="145" t="s">
        <v>55</v>
      </c>
      <c r="C1" s="146"/>
      <c r="D1" s="146"/>
      <c r="E1" s="146"/>
      <c r="F1" s="146"/>
      <c r="G1" s="146"/>
    </row>
    <row r="2" spans="2:7" ht="15.75" customHeight="1">
      <c r="B2" s="151" t="s">
        <v>119</v>
      </c>
      <c r="C2" s="146"/>
      <c r="D2" s="146"/>
      <c r="E2" s="146"/>
      <c r="F2" s="146"/>
      <c r="G2" s="146"/>
    </row>
    <row r="3" spans="2:7" ht="15.75" customHeight="1">
      <c r="B3" s="142"/>
      <c r="C3" s="152" t="s">
        <v>218</v>
      </c>
      <c r="D3" s="152"/>
      <c r="E3" s="152"/>
      <c r="F3" s="152"/>
      <c r="G3" s="152"/>
    </row>
    <row r="4" spans="2:7" ht="15.75" customHeight="1">
      <c r="B4" s="145" t="s">
        <v>56</v>
      </c>
      <c r="C4" s="146"/>
      <c r="D4" s="146"/>
      <c r="E4" s="146"/>
      <c r="F4" s="146"/>
      <c r="G4" s="146"/>
    </row>
    <row r="5" spans="2:7" ht="15.75" customHeight="1">
      <c r="B5" s="145" t="s">
        <v>57</v>
      </c>
      <c r="C5" s="146"/>
      <c r="D5" s="146"/>
      <c r="E5" s="146"/>
      <c r="F5" s="146"/>
      <c r="G5" s="146"/>
    </row>
    <row r="6" spans="3:6" ht="8.25" customHeight="1">
      <c r="C6" s="5"/>
      <c r="D6" s="6"/>
      <c r="E6" s="6"/>
      <c r="F6" s="6"/>
    </row>
    <row r="7" spans="1:6" ht="15.75">
      <c r="A7" s="149" t="s">
        <v>63</v>
      </c>
      <c r="B7" s="150"/>
      <c r="C7" s="150"/>
      <c r="D7" s="150"/>
      <c r="E7" s="150"/>
      <c r="F7" s="150"/>
    </row>
    <row r="8" spans="1:6" ht="15.75">
      <c r="A8" s="147" t="s">
        <v>198</v>
      </c>
      <c r="B8" s="148"/>
      <c r="C8" s="148"/>
      <c r="D8" s="148"/>
      <c r="E8" s="148"/>
      <c r="F8" s="148"/>
    </row>
    <row r="9" spans="4:7" ht="12" customHeight="1">
      <c r="D9" s="19"/>
      <c r="E9" s="19"/>
      <c r="G9" s="19" t="s">
        <v>50</v>
      </c>
    </row>
    <row r="10" spans="1:7" ht="11.25" customHeight="1">
      <c r="A10" s="156" t="s">
        <v>0</v>
      </c>
      <c r="B10" s="158" t="s">
        <v>15</v>
      </c>
      <c r="C10" s="156" t="s">
        <v>2</v>
      </c>
      <c r="D10" s="158" t="s">
        <v>197</v>
      </c>
      <c r="E10" s="156" t="s">
        <v>199</v>
      </c>
      <c r="F10" s="157" t="s">
        <v>47</v>
      </c>
      <c r="G10" s="153" t="s">
        <v>122</v>
      </c>
    </row>
    <row r="11" spans="1:7" ht="24" customHeight="1">
      <c r="A11" s="156"/>
      <c r="B11" s="159"/>
      <c r="C11" s="156"/>
      <c r="D11" s="161"/>
      <c r="E11" s="163"/>
      <c r="F11" s="157"/>
      <c r="G11" s="154"/>
    </row>
    <row r="12" spans="1:7" ht="42" customHeight="1">
      <c r="A12" s="156"/>
      <c r="B12" s="160"/>
      <c r="C12" s="156"/>
      <c r="D12" s="162"/>
      <c r="E12" s="163"/>
      <c r="F12" s="157"/>
      <c r="G12" s="155"/>
    </row>
    <row r="13" spans="1:7" ht="15.75" customHeight="1">
      <c r="A13" s="7"/>
      <c r="B13" s="18" t="s">
        <v>3</v>
      </c>
      <c r="C13" s="76">
        <f>C14+C45</f>
        <v>159689.69999999998</v>
      </c>
      <c r="D13" s="76">
        <f>D14+D45</f>
        <v>27961</v>
      </c>
      <c r="E13" s="76">
        <f>E14+E45</f>
        <v>18048.1</v>
      </c>
      <c r="F13" s="84">
        <f aca="true" t="shared" si="0" ref="F13:F43">D13/C13*100</f>
        <v>17.50958264684573</v>
      </c>
      <c r="G13" s="87" t="s">
        <v>200</v>
      </c>
    </row>
    <row r="14" spans="1:7" ht="25.5">
      <c r="A14" s="4" t="s">
        <v>4</v>
      </c>
      <c r="B14" s="13" t="s">
        <v>5</v>
      </c>
      <c r="C14" s="77">
        <f>C15+C17+C19+C21+C26+C32+C34+C37+C42</f>
        <v>26233</v>
      </c>
      <c r="D14" s="77">
        <f>D15+D17+D19+D21+D26+D32+D34+D37+D42</f>
        <v>10314.4</v>
      </c>
      <c r="E14" s="77">
        <f>E15+E17+E19+E21+E26+E32+E34+E37+E42</f>
        <v>9423.9</v>
      </c>
      <c r="F14" s="123">
        <f t="shared" si="0"/>
        <v>39.318415735905155</v>
      </c>
      <c r="G14" s="87">
        <f>D14/E14*100</f>
        <v>109.44937870732925</v>
      </c>
    </row>
    <row r="15" spans="1:8" s="3" customFormat="1" ht="19.5" customHeight="1">
      <c r="A15" s="9" t="s">
        <v>6</v>
      </c>
      <c r="B15" s="14" t="s">
        <v>7</v>
      </c>
      <c r="C15" s="77">
        <f>C16</f>
        <v>14807</v>
      </c>
      <c r="D15" s="77">
        <f>D16</f>
        <v>6535.4</v>
      </c>
      <c r="E15" s="77">
        <f>E16</f>
        <v>6277.5</v>
      </c>
      <c r="F15" s="123">
        <f t="shared" si="0"/>
        <v>44.13723239008577</v>
      </c>
      <c r="G15" s="87">
        <f>D15/E15*100</f>
        <v>104.10832337714058</v>
      </c>
      <c r="H15" s="10"/>
    </row>
    <row r="16" spans="1:8" ht="17.25" customHeight="1">
      <c r="A16" s="8" t="s">
        <v>64</v>
      </c>
      <c r="B16" s="15" t="s">
        <v>8</v>
      </c>
      <c r="C16" s="78">
        <v>14807</v>
      </c>
      <c r="D16" s="78">
        <v>6535.4</v>
      </c>
      <c r="E16" s="78">
        <v>6277.5</v>
      </c>
      <c r="F16" s="123">
        <f t="shared" si="0"/>
        <v>44.13723239008577</v>
      </c>
      <c r="G16" s="87">
        <f>D16/E16*100</f>
        <v>104.10832337714058</v>
      </c>
      <c r="H16" s="11"/>
    </row>
    <row r="17" spans="1:8" ht="53.25" customHeight="1">
      <c r="A17" s="9" t="s">
        <v>65</v>
      </c>
      <c r="B17" s="14" t="s">
        <v>67</v>
      </c>
      <c r="C17" s="77">
        <f>C18</f>
        <v>2218</v>
      </c>
      <c r="D17" s="77">
        <f>D18</f>
        <v>1122.8</v>
      </c>
      <c r="E17" s="77">
        <f>E18</f>
        <v>977.9</v>
      </c>
      <c r="F17" s="123">
        <f t="shared" si="0"/>
        <v>50.62218214607754</v>
      </c>
      <c r="G17" s="87">
        <f>D17/E17*100</f>
        <v>114.81746599856837</v>
      </c>
      <c r="H17" s="11"/>
    </row>
    <row r="18" spans="1:8" ht="40.5" customHeight="1">
      <c r="A18" s="8" t="s">
        <v>66</v>
      </c>
      <c r="B18" s="15" t="s">
        <v>68</v>
      </c>
      <c r="C18" s="78">
        <v>2218</v>
      </c>
      <c r="D18" s="78">
        <v>1122.8</v>
      </c>
      <c r="E18" s="78">
        <v>977.9</v>
      </c>
      <c r="F18" s="123">
        <f t="shared" si="0"/>
        <v>50.62218214607754</v>
      </c>
      <c r="G18" s="87">
        <f>D18/E18*100</f>
        <v>114.81746599856837</v>
      </c>
      <c r="H18" s="11"/>
    </row>
    <row r="19" spans="1:8" ht="21.75" customHeight="1">
      <c r="A19" s="9" t="s">
        <v>108</v>
      </c>
      <c r="B19" s="14" t="s">
        <v>112</v>
      </c>
      <c r="C19" s="77">
        <f>C20</f>
        <v>30.8</v>
      </c>
      <c r="D19" s="77">
        <f>D20</f>
        <v>30.8</v>
      </c>
      <c r="E19" s="77">
        <f>E20</f>
        <v>5.7</v>
      </c>
      <c r="F19" s="123">
        <f t="shared" si="0"/>
        <v>100</v>
      </c>
      <c r="G19" s="87" t="s">
        <v>201</v>
      </c>
      <c r="H19" s="11"/>
    </row>
    <row r="20" spans="1:8" ht="18" customHeight="1">
      <c r="A20" s="67" t="s">
        <v>109</v>
      </c>
      <c r="B20" s="73" t="s">
        <v>110</v>
      </c>
      <c r="C20" s="78">
        <v>30.8</v>
      </c>
      <c r="D20" s="78">
        <v>30.8</v>
      </c>
      <c r="E20" s="78">
        <v>5.7</v>
      </c>
      <c r="F20" s="123">
        <f t="shared" si="0"/>
        <v>100</v>
      </c>
      <c r="G20" s="87" t="s">
        <v>201</v>
      </c>
      <c r="H20" s="11"/>
    </row>
    <row r="21" spans="1:8" ht="15.75" customHeight="1">
      <c r="A21" s="9" t="s">
        <v>9</v>
      </c>
      <c r="B21" s="14" t="s">
        <v>69</v>
      </c>
      <c r="C21" s="77">
        <f>C22+C23</f>
        <v>7441.2</v>
      </c>
      <c r="D21" s="77">
        <f>D22+D23</f>
        <v>1705.6999999999998</v>
      </c>
      <c r="E21" s="77">
        <f>E22+E23</f>
        <v>1420.9</v>
      </c>
      <c r="F21" s="123">
        <f t="shared" si="0"/>
        <v>22.922378111057355</v>
      </c>
      <c r="G21" s="87" t="s">
        <v>194</v>
      </c>
      <c r="H21" s="11"/>
    </row>
    <row r="22" spans="1:8" ht="60" customHeight="1">
      <c r="A22" s="8" t="s">
        <v>70</v>
      </c>
      <c r="B22" s="15" t="s">
        <v>71</v>
      </c>
      <c r="C22" s="78">
        <v>4676.2</v>
      </c>
      <c r="D22" s="78">
        <v>472.8</v>
      </c>
      <c r="E22" s="78">
        <v>427.5</v>
      </c>
      <c r="F22" s="123">
        <f t="shared" si="0"/>
        <v>10.110773705145204</v>
      </c>
      <c r="G22" s="87">
        <f aca="true" t="shared" si="1" ref="G22:G27">D22/E22*100</f>
        <v>110.59649122807018</v>
      </c>
      <c r="H22" s="11"/>
    </row>
    <row r="23" spans="1:8" ht="15.75" customHeight="1">
      <c r="A23" s="8" t="s">
        <v>10</v>
      </c>
      <c r="B23" s="15" t="s">
        <v>11</v>
      </c>
      <c r="C23" s="78">
        <f>C24+C25</f>
        <v>2765</v>
      </c>
      <c r="D23" s="78">
        <f>D24+D25</f>
        <v>1232.8999999999999</v>
      </c>
      <c r="E23" s="78">
        <f>E24+E25</f>
        <v>993.4</v>
      </c>
      <c r="F23" s="123">
        <f t="shared" si="0"/>
        <v>44.58951175406871</v>
      </c>
      <c r="G23" s="87" t="s">
        <v>194</v>
      </c>
      <c r="H23" s="11"/>
    </row>
    <row r="24" spans="1:8" ht="54" customHeight="1">
      <c r="A24" s="12" t="s">
        <v>73</v>
      </c>
      <c r="B24" s="16" t="s">
        <v>74</v>
      </c>
      <c r="C24" s="78">
        <v>1195</v>
      </c>
      <c r="D24" s="78">
        <v>1104.8</v>
      </c>
      <c r="E24" s="78">
        <v>870.9</v>
      </c>
      <c r="F24" s="123">
        <f t="shared" si="0"/>
        <v>92.45188284518828</v>
      </c>
      <c r="G24" s="87" t="s">
        <v>202</v>
      </c>
      <c r="H24" s="11"/>
    </row>
    <row r="25" spans="1:8" ht="46.5" customHeight="1">
      <c r="A25" s="12" t="s">
        <v>72</v>
      </c>
      <c r="B25" s="16" t="s">
        <v>75</v>
      </c>
      <c r="C25" s="78">
        <v>1570</v>
      </c>
      <c r="D25" s="78">
        <v>128.1</v>
      </c>
      <c r="E25" s="78">
        <v>122.5</v>
      </c>
      <c r="F25" s="123">
        <f t="shared" si="0"/>
        <v>8.159235668789808</v>
      </c>
      <c r="G25" s="87">
        <f t="shared" si="1"/>
        <v>104.57142857142856</v>
      </c>
      <c r="H25" s="11"/>
    </row>
    <row r="26" spans="1:8" ht="62.25" customHeight="1">
      <c r="A26" s="9" t="s">
        <v>76</v>
      </c>
      <c r="B26" s="14" t="s">
        <v>58</v>
      </c>
      <c r="C26" s="77">
        <f>SUM(C27:C31)</f>
        <v>1496.2</v>
      </c>
      <c r="D26" s="77">
        <f>SUM(D27:D31)</f>
        <v>731.5999999999999</v>
      </c>
      <c r="E26" s="77">
        <f>SUM(E27:E31)</f>
        <v>685.4</v>
      </c>
      <c r="F26" s="123">
        <f t="shared" si="0"/>
        <v>48.89720625584814</v>
      </c>
      <c r="G26" s="87">
        <f t="shared" si="1"/>
        <v>106.7405894368252</v>
      </c>
      <c r="H26" s="11"/>
    </row>
    <row r="27" spans="1:8" ht="101.25" customHeight="1">
      <c r="A27" s="67" t="s">
        <v>77</v>
      </c>
      <c r="B27" s="15" t="s">
        <v>78</v>
      </c>
      <c r="C27" s="78">
        <v>650</v>
      </c>
      <c r="D27" s="78">
        <v>180.2</v>
      </c>
      <c r="E27" s="78">
        <v>213.6</v>
      </c>
      <c r="F27" s="123">
        <f t="shared" si="0"/>
        <v>27.723076923076924</v>
      </c>
      <c r="G27" s="87">
        <f t="shared" si="1"/>
        <v>84.36329588014982</v>
      </c>
      <c r="H27" s="11"/>
    </row>
    <row r="28" spans="1:8" ht="90.75" customHeight="1">
      <c r="A28" s="67" t="s">
        <v>117</v>
      </c>
      <c r="B28" s="15" t="s">
        <v>118</v>
      </c>
      <c r="C28" s="78">
        <v>8</v>
      </c>
      <c r="D28" s="78">
        <v>5.7</v>
      </c>
      <c r="E28" s="78">
        <v>0</v>
      </c>
      <c r="F28" s="123">
        <f t="shared" si="0"/>
        <v>71.25</v>
      </c>
      <c r="G28" s="87"/>
      <c r="H28" s="11"/>
    </row>
    <row r="29" spans="1:8" ht="50.25" customHeight="1">
      <c r="A29" s="67" t="s">
        <v>100</v>
      </c>
      <c r="B29" s="15" t="s">
        <v>101</v>
      </c>
      <c r="C29" s="78">
        <v>54</v>
      </c>
      <c r="D29" s="78">
        <v>26.8</v>
      </c>
      <c r="E29" s="78">
        <v>27.2</v>
      </c>
      <c r="F29" s="123">
        <f t="shared" si="0"/>
        <v>49.629629629629626</v>
      </c>
      <c r="G29" s="87">
        <f>D29/E29*100</f>
        <v>98.52941176470588</v>
      </c>
      <c r="H29" s="11"/>
    </row>
    <row r="30" spans="1:8" ht="156" customHeight="1">
      <c r="A30" s="67" t="s">
        <v>171</v>
      </c>
      <c r="B30" s="15" t="s">
        <v>174</v>
      </c>
      <c r="C30" s="78">
        <v>119</v>
      </c>
      <c r="D30" s="78">
        <v>59.5</v>
      </c>
      <c r="E30" s="78">
        <v>0</v>
      </c>
      <c r="F30" s="123">
        <f t="shared" si="0"/>
        <v>50</v>
      </c>
      <c r="G30" s="87"/>
      <c r="H30" s="11"/>
    </row>
    <row r="31" spans="1:8" ht="108.75" customHeight="1">
      <c r="A31" s="67" t="s">
        <v>79</v>
      </c>
      <c r="B31" s="15" t="s">
        <v>80</v>
      </c>
      <c r="C31" s="78">
        <v>665.2</v>
      </c>
      <c r="D31" s="78">
        <v>459.4</v>
      </c>
      <c r="E31" s="78">
        <v>444.6</v>
      </c>
      <c r="F31" s="123">
        <f t="shared" si="0"/>
        <v>69.06193625977149</v>
      </c>
      <c r="G31" s="87">
        <f>D31/E31*100</f>
        <v>103.32883490778227</v>
      </c>
      <c r="H31" s="11"/>
    </row>
    <row r="32" spans="1:8" ht="41.25" customHeight="1">
      <c r="A32" s="9" t="s">
        <v>176</v>
      </c>
      <c r="B32" s="14" t="s">
        <v>178</v>
      </c>
      <c r="C32" s="77">
        <f>C33</f>
        <v>42.8</v>
      </c>
      <c r="D32" s="77">
        <f>D33</f>
        <v>42.8</v>
      </c>
      <c r="E32" s="77">
        <f>E33</f>
        <v>0</v>
      </c>
      <c r="F32" s="123">
        <f t="shared" si="0"/>
        <v>100</v>
      </c>
      <c r="G32" s="87"/>
      <c r="H32" s="11"/>
    </row>
    <row r="33" spans="1:8" ht="30" customHeight="1">
      <c r="A33" s="131" t="s">
        <v>175</v>
      </c>
      <c r="B33" s="132" t="s">
        <v>177</v>
      </c>
      <c r="C33" s="78">
        <v>42.8</v>
      </c>
      <c r="D33" s="78">
        <v>42.8</v>
      </c>
      <c r="E33" s="78">
        <v>0</v>
      </c>
      <c r="F33" s="123">
        <f t="shared" si="0"/>
        <v>100</v>
      </c>
      <c r="G33" s="87"/>
      <c r="H33" s="11"/>
    </row>
    <row r="34" spans="1:8" ht="36" customHeight="1">
      <c r="A34" s="9" t="s">
        <v>82</v>
      </c>
      <c r="B34" s="14" t="s">
        <v>81</v>
      </c>
      <c r="C34" s="77">
        <f>C35+C36</f>
        <v>124</v>
      </c>
      <c r="D34" s="77">
        <f>D35+D36</f>
        <v>113.9</v>
      </c>
      <c r="E34" s="77">
        <f>E35+E36</f>
        <v>46.5</v>
      </c>
      <c r="F34" s="123">
        <f t="shared" si="0"/>
        <v>91.85483870967742</v>
      </c>
      <c r="G34" s="87" t="s">
        <v>203</v>
      </c>
      <c r="H34" s="11"/>
    </row>
    <row r="35" spans="1:8" ht="99" customHeight="1" hidden="1">
      <c r="A35" s="67" t="s">
        <v>88</v>
      </c>
      <c r="B35" s="68" t="s">
        <v>83</v>
      </c>
      <c r="C35" s="78">
        <v>0</v>
      </c>
      <c r="D35" s="78">
        <v>0</v>
      </c>
      <c r="E35" s="78">
        <v>0</v>
      </c>
      <c r="F35" s="84" t="e">
        <f t="shared" si="0"/>
        <v>#DIV/0!</v>
      </c>
      <c r="G35" s="87" t="e">
        <f>D35/E35*100</f>
        <v>#DIV/0!</v>
      </c>
      <c r="H35" s="11"/>
    </row>
    <row r="36" spans="1:8" ht="64.5" customHeight="1">
      <c r="A36" s="67" t="s">
        <v>89</v>
      </c>
      <c r="B36" s="15" t="s">
        <v>84</v>
      </c>
      <c r="C36" s="78">
        <v>124</v>
      </c>
      <c r="D36" s="78">
        <v>113.9</v>
      </c>
      <c r="E36" s="78">
        <v>46.5</v>
      </c>
      <c r="F36" s="123">
        <f t="shared" si="0"/>
        <v>91.85483870967742</v>
      </c>
      <c r="G36" s="87" t="s">
        <v>203</v>
      </c>
      <c r="H36" s="11"/>
    </row>
    <row r="37" spans="1:8" ht="26.25" customHeight="1">
      <c r="A37" s="9" t="s">
        <v>86</v>
      </c>
      <c r="B37" s="14" t="s">
        <v>85</v>
      </c>
      <c r="C37" s="77">
        <f>C38+C39+C40+C41</f>
        <v>73</v>
      </c>
      <c r="D37" s="77">
        <f>D38+D39+D40+D41</f>
        <v>31.400000000000002</v>
      </c>
      <c r="E37" s="77">
        <f>E38+E39+E40+E41</f>
        <v>10</v>
      </c>
      <c r="F37" s="123">
        <f t="shared" si="0"/>
        <v>43.013698630136986</v>
      </c>
      <c r="G37" s="87" t="s">
        <v>204</v>
      </c>
      <c r="H37" s="11"/>
    </row>
    <row r="38" spans="1:8" ht="75" customHeight="1">
      <c r="A38" s="133" t="s">
        <v>172</v>
      </c>
      <c r="B38" s="132" t="s">
        <v>179</v>
      </c>
      <c r="C38" s="79">
        <v>2</v>
      </c>
      <c r="D38" s="79">
        <v>1.2</v>
      </c>
      <c r="E38" s="79">
        <v>0</v>
      </c>
      <c r="F38" s="123">
        <f t="shared" si="0"/>
        <v>60</v>
      </c>
      <c r="G38" s="87"/>
      <c r="H38" s="11"/>
    </row>
    <row r="39" spans="1:8" ht="104.25" customHeight="1">
      <c r="A39" s="133" t="s">
        <v>173</v>
      </c>
      <c r="B39" s="134" t="s">
        <v>180</v>
      </c>
      <c r="C39" s="79">
        <v>69</v>
      </c>
      <c r="D39" s="79">
        <v>29.1</v>
      </c>
      <c r="E39" s="79">
        <v>5.8</v>
      </c>
      <c r="F39" s="123">
        <f t="shared" si="0"/>
        <v>42.173913043478265</v>
      </c>
      <c r="G39" s="87" t="s">
        <v>205</v>
      </c>
      <c r="H39" s="11"/>
    </row>
    <row r="40" spans="1:8" ht="190.5" customHeight="1">
      <c r="A40" s="67" t="s">
        <v>191</v>
      </c>
      <c r="B40" s="73" t="s">
        <v>192</v>
      </c>
      <c r="C40" s="79">
        <v>2</v>
      </c>
      <c r="D40" s="79">
        <v>1.1</v>
      </c>
      <c r="E40" s="79">
        <v>4.2</v>
      </c>
      <c r="F40" s="84">
        <f t="shared" si="0"/>
        <v>55.00000000000001</v>
      </c>
      <c r="G40" s="87">
        <f>D40/E40*100</f>
        <v>26.190476190476193</v>
      </c>
      <c r="H40" s="11"/>
    </row>
    <row r="41" spans="1:8" ht="51.75" customHeight="1" hidden="1">
      <c r="A41" s="67" t="s">
        <v>90</v>
      </c>
      <c r="B41" s="15" t="s">
        <v>87</v>
      </c>
      <c r="C41" s="78">
        <v>0</v>
      </c>
      <c r="D41" s="78">
        <v>0</v>
      </c>
      <c r="E41" s="78">
        <v>0</v>
      </c>
      <c r="F41" s="84" t="e">
        <f t="shared" si="0"/>
        <v>#DIV/0!</v>
      </c>
      <c r="G41" s="87" t="e">
        <f>D41/E41*100</f>
        <v>#DIV/0!</v>
      </c>
      <c r="H41" s="11"/>
    </row>
    <row r="42" spans="1:8" s="3" customFormat="1" ht="29.25" customHeight="1" hidden="1">
      <c r="A42" s="9" t="s">
        <v>44</v>
      </c>
      <c r="B42" s="14" t="s">
        <v>45</v>
      </c>
      <c r="C42" s="77">
        <f>C43+C44</f>
        <v>0</v>
      </c>
      <c r="D42" s="77">
        <f>D43+D44</f>
        <v>0</v>
      </c>
      <c r="E42" s="77">
        <f>E43+E44</f>
        <v>0</v>
      </c>
      <c r="F42" s="84" t="e">
        <f t="shared" si="0"/>
        <v>#DIV/0!</v>
      </c>
      <c r="G42" s="87" t="e">
        <f>D42/E42*100</f>
        <v>#DIV/0!</v>
      </c>
      <c r="H42" s="10"/>
    </row>
    <row r="43" spans="1:8" s="3" customFormat="1" ht="33.75" customHeight="1" hidden="1">
      <c r="A43" s="12" t="s">
        <v>111</v>
      </c>
      <c r="B43" s="16" t="s">
        <v>113</v>
      </c>
      <c r="C43" s="78">
        <v>0</v>
      </c>
      <c r="D43" s="78">
        <v>0</v>
      </c>
      <c r="E43" s="78">
        <v>0</v>
      </c>
      <c r="F43" s="84" t="e">
        <f t="shared" si="0"/>
        <v>#DIV/0!</v>
      </c>
      <c r="G43" s="87" t="e">
        <f>D43/E43*100</f>
        <v>#DIV/0!</v>
      </c>
      <c r="H43" s="10"/>
    </row>
    <row r="44" spans="1:8" ht="27.75" customHeight="1" hidden="1">
      <c r="A44" s="8" t="s">
        <v>91</v>
      </c>
      <c r="B44" s="15" t="s">
        <v>105</v>
      </c>
      <c r="C44" s="78">
        <v>0</v>
      </c>
      <c r="D44" s="78">
        <v>0</v>
      </c>
      <c r="E44" s="78">
        <v>0</v>
      </c>
      <c r="F44" s="84" t="e">
        <f aca="true" t="shared" si="2" ref="F44:F63">D44/C44*100</f>
        <v>#DIV/0!</v>
      </c>
      <c r="G44" s="87" t="e">
        <f>D44/E44*100</f>
        <v>#DIV/0!</v>
      </c>
      <c r="H44" s="11"/>
    </row>
    <row r="45" spans="1:7" ht="23.25" customHeight="1">
      <c r="A45" s="4" t="s">
        <v>12</v>
      </c>
      <c r="B45" s="13" t="s">
        <v>13</v>
      </c>
      <c r="C45" s="77">
        <f>C46+C60+C62</f>
        <v>133456.69999999998</v>
      </c>
      <c r="D45" s="77">
        <f>D46+D60+D62+D64</f>
        <v>17646.6</v>
      </c>
      <c r="E45" s="77">
        <f>E46+E60+E62+E64</f>
        <v>8624.2</v>
      </c>
      <c r="F45" s="123">
        <f t="shared" si="2"/>
        <v>13.22271568231494</v>
      </c>
      <c r="G45" s="87" t="s">
        <v>206</v>
      </c>
    </row>
    <row r="46" spans="1:7" ht="48.75" customHeight="1">
      <c r="A46" s="4" t="s">
        <v>14</v>
      </c>
      <c r="B46" s="13" t="s">
        <v>49</v>
      </c>
      <c r="C46" s="77">
        <f>SUM(C47:C59)</f>
        <v>132266.8</v>
      </c>
      <c r="D46" s="77">
        <f>SUM(D47:D59)</f>
        <v>17951.1</v>
      </c>
      <c r="E46" s="77">
        <f>SUM(E47:E59)</f>
        <v>9621</v>
      </c>
      <c r="F46" s="123">
        <f t="shared" si="2"/>
        <v>13.571886520275687</v>
      </c>
      <c r="G46" s="87" t="s">
        <v>196</v>
      </c>
    </row>
    <row r="47" spans="1:7" ht="32.25" customHeight="1">
      <c r="A47" s="69" t="s">
        <v>147</v>
      </c>
      <c r="B47" s="17" t="s">
        <v>103</v>
      </c>
      <c r="C47" s="78">
        <v>0</v>
      </c>
      <c r="D47" s="78">
        <v>0</v>
      </c>
      <c r="E47" s="78">
        <v>0</v>
      </c>
      <c r="F47" s="123" t="e">
        <f t="shared" si="2"/>
        <v>#DIV/0!</v>
      </c>
      <c r="G47" s="87"/>
    </row>
    <row r="48" spans="1:7" ht="51">
      <c r="A48" s="69" t="s">
        <v>155</v>
      </c>
      <c r="B48" s="17" t="s">
        <v>104</v>
      </c>
      <c r="C48" s="78">
        <v>9066.4</v>
      </c>
      <c r="D48" s="78">
        <v>683.8</v>
      </c>
      <c r="E48" s="78">
        <v>242</v>
      </c>
      <c r="F48" s="123">
        <f t="shared" si="2"/>
        <v>7.542133592164475</v>
      </c>
      <c r="G48" s="87" t="s">
        <v>207</v>
      </c>
    </row>
    <row r="49" spans="1:7" ht="49.5" customHeight="1">
      <c r="A49" s="69" t="s">
        <v>156</v>
      </c>
      <c r="B49" s="72" t="s">
        <v>163</v>
      </c>
      <c r="C49" s="78">
        <v>2401.7</v>
      </c>
      <c r="D49" s="78">
        <v>1201</v>
      </c>
      <c r="E49" s="78">
        <v>1069.2</v>
      </c>
      <c r="F49" s="123">
        <f t="shared" si="2"/>
        <v>50.006245576050304</v>
      </c>
      <c r="G49" s="87">
        <f>D49/E49*100</f>
        <v>112.32697343808455</v>
      </c>
    </row>
    <row r="50" spans="1:7" ht="51" customHeight="1">
      <c r="A50" s="69" t="s">
        <v>181</v>
      </c>
      <c r="B50" s="140" t="s">
        <v>189</v>
      </c>
      <c r="C50" s="78">
        <v>40471.8</v>
      </c>
      <c r="D50" s="78">
        <v>2203.2</v>
      </c>
      <c r="E50" s="78">
        <v>0</v>
      </c>
      <c r="F50" s="123">
        <f t="shared" si="2"/>
        <v>5.443790491156805</v>
      </c>
      <c r="G50" s="87"/>
    </row>
    <row r="51" spans="1:7" ht="91.5" customHeight="1">
      <c r="A51" s="69" t="s">
        <v>148</v>
      </c>
      <c r="B51" s="83" t="s">
        <v>121</v>
      </c>
      <c r="C51" s="78">
        <v>14748.2</v>
      </c>
      <c r="D51" s="78">
        <v>0</v>
      </c>
      <c r="E51" s="78">
        <v>0</v>
      </c>
      <c r="F51" s="123">
        <f t="shared" si="2"/>
        <v>0</v>
      </c>
      <c r="G51" s="87"/>
    </row>
    <row r="52" spans="1:7" ht="56.25" customHeight="1" hidden="1">
      <c r="A52" s="69" t="s">
        <v>153</v>
      </c>
      <c r="B52" s="83" t="s">
        <v>154</v>
      </c>
      <c r="C52" s="78">
        <v>0</v>
      </c>
      <c r="D52" s="78">
        <v>0</v>
      </c>
      <c r="E52" s="78">
        <v>0</v>
      </c>
      <c r="F52" s="84" t="e">
        <f t="shared" si="2"/>
        <v>#DIV/0!</v>
      </c>
      <c r="G52" s="87" t="e">
        <f>D52/E52*100</f>
        <v>#DIV/0!</v>
      </c>
    </row>
    <row r="53" spans="1:7" ht="25.5">
      <c r="A53" s="69" t="s">
        <v>149</v>
      </c>
      <c r="B53" s="72" t="s">
        <v>114</v>
      </c>
      <c r="C53" s="78">
        <v>12582</v>
      </c>
      <c r="D53" s="78">
        <v>8265.3</v>
      </c>
      <c r="E53" s="78">
        <v>5090.7</v>
      </c>
      <c r="F53" s="123">
        <f t="shared" si="2"/>
        <v>65.69146399618502</v>
      </c>
      <c r="G53" s="87" t="s">
        <v>193</v>
      </c>
    </row>
    <row r="54" spans="1:7" ht="43.5" customHeight="1">
      <c r="A54" s="135" t="s">
        <v>185</v>
      </c>
      <c r="B54" s="83" t="s">
        <v>184</v>
      </c>
      <c r="C54" s="78">
        <v>2</v>
      </c>
      <c r="D54" s="78">
        <v>0</v>
      </c>
      <c r="E54" s="78">
        <v>0</v>
      </c>
      <c r="F54" s="123">
        <f t="shared" si="2"/>
        <v>0</v>
      </c>
      <c r="G54" s="87"/>
    </row>
    <row r="55" spans="1:7" ht="63" customHeight="1">
      <c r="A55" s="69" t="s">
        <v>150</v>
      </c>
      <c r="B55" s="17" t="s">
        <v>106</v>
      </c>
      <c r="C55" s="78">
        <v>261.2</v>
      </c>
      <c r="D55" s="78">
        <v>97.8</v>
      </c>
      <c r="E55" s="78">
        <v>99.7</v>
      </c>
      <c r="F55" s="123">
        <f t="shared" si="2"/>
        <v>37.44257274119448</v>
      </c>
      <c r="G55" s="87">
        <f>D55/E55*100</f>
        <v>98.09428284854563</v>
      </c>
    </row>
    <row r="56" spans="1:7" ht="93" customHeight="1">
      <c r="A56" s="69" t="s">
        <v>151</v>
      </c>
      <c r="B56" s="72" t="s">
        <v>107</v>
      </c>
      <c r="C56" s="78">
        <v>0</v>
      </c>
      <c r="D56" s="78">
        <v>0</v>
      </c>
      <c r="E56" s="78">
        <v>850.8</v>
      </c>
      <c r="F56" s="123" t="e">
        <f t="shared" si="2"/>
        <v>#DIV/0!</v>
      </c>
      <c r="G56" s="87"/>
    </row>
    <row r="57" spans="1:7" ht="52.5" customHeight="1">
      <c r="A57" s="69" t="s">
        <v>157</v>
      </c>
      <c r="B57" s="72" t="s">
        <v>164</v>
      </c>
      <c r="C57" s="78">
        <v>2733.5</v>
      </c>
      <c r="D57" s="78">
        <v>500</v>
      </c>
      <c r="E57" s="78">
        <v>0</v>
      </c>
      <c r="F57" s="123">
        <f t="shared" si="2"/>
        <v>18.291567587342236</v>
      </c>
      <c r="G57" s="87"/>
    </row>
    <row r="58" spans="1:7" ht="105" customHeight="1">
      <c r="A58" s="69" t="s">
        <v>183</v>
      </c>
      <c r="B58" s="72" t="s">
        <v>182</v>
      </c>
      <c r="C58" s="78">
        <v>50000</v>
      </c>
      <c r="D58" s="78">
        <v>5000</v>
      </c>
      <c r="E58" s="78">
        <v>0</v>
      </c>
      <c r="F58" s="123">
        <f t="shared" si="2"/>
        <v>10</v>
      </c>
      <c r="G58" s="87"/>
    </row>
    <row r="59" spans="1:7" ht="38.25" customHeight="1">
      <c r="A59" s="69" t="s">
        <v>158</v>
      </c>
      <c r="B59" s="72" t="s">
        <v>165</v>
      </c>
      <c r="C59" s="78">
        <v>0</v>
      </c>
      <c r="D59" s="78">
        <v>0</v>
      </c>
      <c r="E59" s="78">
        <v>2268.6</v>
      </c>
      <c r="F59" s="123" t="e">
        <f t="shared" si="2"/>
        <v>#DIV/0!</v>
      </c>
      <c r="G59" s="87"/>
    </row>
    <row r="60" spans="1:7" ht="52.5" customHeight="1">
      <c r="A60" s="4" t="s">
        <v>160</v>
      </c>
      <c r="B60" s="138" t="s">
        <v>188</v>
      </c>
      <c r="C60" s="126">
        <f>C61</f>
        <v>821</v>
      </c>
      <c r="D60" s="126">
        <f>D61</f>
        <v>0</v>
      </c>
      <c r="E60" s="126">
        <f>E61</f>
        <v>200</v>
      </c>
      <c r="F60" s="123">
        <f t="shared" si="2"/>
        <v>0</v>
      </c>
      <c r="G60" s="87"/>
    </row>
    <row r="61" spans="1:7" ht="64.5">
      <c r="A61" s="74" t="s">
        <v>159</v>
      </c>
      <c r="B61" s="139" t="s">
        <v>166</v>
      </c>
      <c r="C61" s="127">
        <v>821</v>
      </c>
      <c r="D61" s="127">
        <v>0</v>
      </c>
      <c r="E61" s="127">
        <v>200</v>
      </c>
      <c r="F61" s="123">
        <f t="shared" si="2"/>
        <v>0</v>
      </c>
      <c r="G61" s="87"/>
    </row>
    <row r="62" spans="1:7" ht="26.25">
      <c r="A62" s="4" t="s">
        <v>115</v>
      </c>
      <c r="B62" s="117" t="s">
        <v>168</v>
      </c>
      <c r="C62" s="126">
        <f>C63</f>
        <v>368.9</v>
      </c>
      <c r="D62" s="126">
        <f>D63</f>
        <v>0</v>
      </c>
      <c r="E62" s="126">
        <f>E63</f>
        <v>0</v>
      </c>
      <c r="F62" s="123"/>
      <c r="G62" s="87"/>
    </row>
    <row r="63" spans="1:7" ht="51.75" customHeight="1">
      <c r="A63" s="74" t="s">
        <v>152</v>
      </c>
      <c r="B63" s="75" t="s">
        <v>116</v>
      </c>
      <c r="C63" s="127">
        <v>368.9</v>
      </c>
      <c r="D63" s="127">
        <v>0</v>
      </c>
      <c r="E63" s="127">
        <v>0</v>
      </c>
      <c r="F63" s="123">
        <f t="shared" si="2"/>
        <v>0</v>
      </c>
      <c r="G63" s="87"/>
    </row>
    <row r="64" spans="1:7" ht="62.25" customHeight="1">
      <c r="A64" s="4" t="s">
        <v>161</v>
      </c>
      <c r="B64" s="117" t="s">
        <v>169</v>
      </c>
      <c r="C64" s="128">
        <v>0</v>
      </c>
      <c r="D64" s="129">
        <f>SUM(D65:D66)</f>
        <v>-304.5</v>
      </c>
      <c r="E64" s="129">
        <f>E66</f>
        <v>-1196.8</v>
      </c>
      <c r="F64" s="124">
        <v>0</v>
      </c>
      <c r="G64" s="87">
        <f>D64/E64*100</f>
        <v>25.44284759358289</v>
      </c>
    </row>
    <row r="65" spans="1:7" ht="88.5" customHeight="1">
      <c r="A65" s="69" t="s">
        <v>186</v>
      </c>
      <c r="B65" s="122" t="s">
        <v>187</v>
      </c>
      <c r="C65" s="128">
        <v>0</v>
      </c>
      <c r="D65" s="136">
        <v>-38.9</v>
      </c>
      <c r="E65" s="136">
        <v>0</v>
      </c>
      <c r="F65" s="137"/>
      <c r="G65" s="87"/>
    </row>
    <row r="66" spans="1:7" ht="64.5">
      <c r="A66" s="69" t="s">
        <v>162</v>
      </c>
      <c r="B66" s="122" t="s">
        <v>167</v>
      </c>
      <c r="C66" s="128">
        <v>0</v>
      </c>
      <c r="D66" s="130">
        <v>-265.6</v>
      </c>
      <c r="E66" s="130">
        <v>-1196.8</v>
      </c>
      <c r="F66" s="125">
        <v>0</v>
      </c>
      <c r="G66" s="87">
        <f>D66/E66*100</f>
        <v>22.19251336898396</v>
      </c>
    </row>
  </sheetData>
  <sheetProtection/>
  <mergeCells count="14">
    <mergeCell ref="G10:G12"/>
    <mergeCell ref="A10:A12"/>
    <mergeCell ref="C10:C12"/>
    <mergeCell ref="F10:F12"/>
    <mergeCell ref="B10:B12"/>
    <mergeCell ref="D10:D12"/>
    <mergeCell ref="E10:E12"/>
    <mergeCell ref="B5:G5"/>
    <mergeCell ref="B1:G1"/>
    <mergeCell ref="A8:F8"/>
    <mergeCell ref="A7:F7"/>
    <mergeCell ref="B2:G2"/>
    <mergeCell ref="B4:G4"/>
    <mergeCell ref="C3:G3"/>
  </mergeCells>
  <printOptions horizontalCentered="1"/>
  <pageMargins left="0.2" right="0.2" top="0.3937007874015748" bottom="0.3937007874015748" header="0.23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N43"/>
  <sheetViews>
    <sheetView zoomScaleSheetLayoutView="100" zoomScalePageLayoutView="0" workbookViewId="0" topLeftCell="A8">
      <selection activeCell="P10" sqref="P10"/>
    </sheetView>
  </sheetViews>
  <sheetFormatPr defaultColWidth="9.00390625" defaultRowHeight="12.75"/>
  <cols>
    <col min="1" max="1" width="44.875" style="23" customWidth="1"/>
    <col min="2" max="2" width="6.375" style="23" hidden="1" customWidth="1"/>
    <col min="3" max="3" width="5.25390625" style="23" customWidth="1"/>
    <col min="4" max="4" width="5.125" style="23" customWidth="1"/>
    <col min="5" max="5" width="4.25390625" style="23" hidden="1" customWidth="1"/>
    <col min="6" max="6" width="3.625" style="23" hidden="1" customWidth="1"/>
    <col min="7" max="7" width="4.25390625" style="42" hidden="1" customWidth="1"/>
    <col min="8" max="8" width="8.00390625" style="43" hidden="1" customWidth="1"/>
    <col min="9" max="9" width="6.375" style="43" hidden="1" customWidth="1"/>
    <col min="10" max="10" width="10.125" style="40" customWidth="1"/>
    <col min="11" max="11" width="10.00390625" style="47" customWidth="1"/>
    <col min="12" max="12" width="10.00390625" style="47" hidden="1" customWidth="1"/>
    <col min="13" max="13" width="10.875" style="24" hidden="1" customWidth="1"/>
    <col min="14" max="14" width="9.875" style="24" customWidth="1"/>
    <col min="15" max="16384" width="9.125" style="24" customWidth="1"/>
  </cols>
  <sheetData>
    <row r="1" spans="2:14" s="25" customFormat="1" ht="17.25" customHeight="1">
      <c r="B1" s="172" t="s">
        <v>52</v>
      </c>
      <c r="C1" s="172"/>
      <c r="D1" s="172"/>
      <c r="E1" s="172"/>
      <c r="F1" s="172"/>
      <c r="G1" s="172"/>
      <c r="H1" s="172"/>
      <c r="I1" s="172"/>
      <c r="J1" s="146"/>
      <c r="K1" s="146"/>
      <c r="L1" s="146"/>
      <c r="M1" s="146"/>
      <c r="N1" s="146"/>
    </row>
    <row r="2" spans="2:14" s="25" customFormat="1" ht="17.25" customHeight="1">
      <c r="B2" s="166" t="s">
        <v>209</v>
      </c>
      <c r="C2" s="166"/>
      <c r="D2" s="166"/>
      <c r="E2" s="166"/>
      <c r="F2" s="166"/>
      <c r="G2" s="166"/>
      <c r="H2" s="166"/>
      <c r="I2" s="166"/>
      <c r="J2" s="146"/>
      <c r="K2" s="146"/>
      <c r="L2" s="146"/>
      <c r="M2" s="146"/>
      <c r="N2" s="146"/>
    </row>
    <row r="3" spans="2:14" s="25" customFormat="1" ht="18" customHeight="1">
      <c r="B3" s="143"/>
      <c r="C3" s="166" t="s">
        <v>219</v>
      </c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</row>
    <row r="4" spans="2:14" s="25" customFormat="1" ht="15">
      <c r="B4" s="172" t="s">
        <v>53</v>
      </c>
      <c r="C4" s="172"/>
      <c r="D4" s="172"/>
      <c r="E4" s="172"/>
      <c r="F4" s="172"/>
      <c r="G4" s="172"/>
      <c r="H4" s="172"/>
      <c r="I4" s="172"/>
      <c r="J4" s="146"/>
      <c r="K4" s="146"/>
      <c r="L4" s="146"/>
      <c r="M4" s="146"/>
      <c r="N4" s="146"/>
    </row>
    <row r="5" spans="2:14" s="25" customFormat="1" ht="16.5" customHeight="1">
      <c r="B5" s="173" t="s">
        <v>54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</row>
    <row r="6" spans="2:12" s="25" customFormat="1" ht="16.5" customHeight="1">
      <c r="B6" s="22"/>
      <c r="C6" s="21"/>
      <c r="D6" s="21"/>
      <c r="E6" s="21"/>
      <c r="F6" s="21"/>
      <c r="G6" s="21"/>
      <c r="H6" s="21"/>
      <c r="I6" s="21"/>
      <c r="J6" s="21"/>
      <c r="K6" s="21"/>
      <c r="L6" s="111"/>
    </row>
    <row r="7" spans="1:14" s="25" customFormat="1" ht="15">
      <c r="A7" s="174" t="s">
        <v>62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46"/>
      <c r="N7" s="146"/>
    </row>
    <row r="8" spans="1:14" ht="18" customHeight="1">
      <c r="A8" s="174" t="s">
        <v>210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</row>
    <row r="9" spans="2:14" ht="14.25" customHeight="1">
      <c r="B9" s="26"/>
      <c r="C9" s="26"/>
      <c r="D9" s="26"/>
      <c r="E9" s="27"/>
      <c r="F9" s="27"/>
      <c r="G9" s="27"/>
      <c r="H9" s="28"/>
      <c r="I9" s="29"/>
      <c r="J9" s="164" t="s">
        <v>59</v>
      </c>
      <c r="K9" s="165"/>
      <c r="L9" s="165"/>
      <c r="M9" s="165"/>
      <c r="N9" s="165"/>
    </row>
    <row r="10" spans="1:14" ht="89.25">
      <c r="A10" s="48" t="s">
        <v>1</v>
      </c>
      <c r="B10" s="49" t="s">
        <v>38</v>
      </c>
      <c r="C10" s="169" t="s">
        <v>51</v>
      </c>
      <c r="D10" s="170"/>
      <c r="E10" s="171" t="s">
        <v>37</v>
      </c>
      <c r="F10" s="171"/>
      <c r="G10" s="171"/>
      <c r="H10" s="171"/>
      <c r="I10" s="48" t="s">
        <v>36</v>
      </c>
      <c r="J10" s="20" t="s">
        <v>39</v>
      </c>
      <c r="K10" s="20" t="s">
        <v>211</v>
      </c>
      <c r="L10" s="20" t="s">
        <v>212</v>
      </c>
      <c r="M10" s="112" t="s">
        <v>61</v>
      </c>
      <c r="N10" s="94" t="s">
        <v>122</v>
      </c>
    </row>
    <row r="11" spans="1:14" ht="12.75" customHeight="1">
      <c r="A11" s="50">
        <v>1</v>
      </c>
      <c r="B11" s="51">
        <v>2</v>
      </c>
      <c r="C11" s="50">
        <v>2</v>
      </c>
      <c r="D11" s="50">
        <v>3</v>
      </c>
      <c r="E11" s="168">
        <v>5</v>
      </c>
      <c r="F11" s="168"/>
      <c r="G11" s="168"/>
      <c r="H11" s="168"/>
      <c r="I11" s="50">
        <v>6</v>
      </c>
      <c r="J11" s="66" t="s">
        <v>30</v>
      </c>
      <c r="K11" s="51">
        <v>5</v>
      </c>
      <c r="L11" s="51"/>
      <c r="M11" s="113">
        <v>6</v>
      </c>
      <c r="N11" s="85"/>
    </row>
    <row r="12" spans="1:14" s="30" customFormat="1" ht="12.75" customHeight="1" hidden="1">
      <c r="A12" s="52" t="s">
        <v>60</v>
      </c>
      <c r="B12" s="53">
        <v>802</v>
      </c>
      <c r="C12" s="53"/>
      <c r="D12" s="53"/>
      <c r="E12" s="53"/>
      <c r="F12" s="53"/>
      <c r="G12" s="54"/>
      <c r="H12" s="53"/>
      <c r="I12" s="53"/>
      <c r="J12" s="53"/>
      <c r="K12" s="53"/>
      <c r="L12" s="53"/>
      <c r="M12" s="114"/>
      <c r="N12" s="86"/>
    </row>
    <row r="13" spans="1:14" s="30" customFormat="1" ht="21" customHeight="1">
      <c r="A13" s="55" t="s">
        <v>35</v>
      </c>
      <c r="B13" s="53">
        <v>802</v>
      </c>
      <c r="C13" s="56">
        <v>1</v>
      </c>
      <c r="D13" s="56">
        <v>0</v>
      </c>
      <c r="E13" s="56"/>
      <c r="F13" s="56"/>
      <c r="G13" s="57"/>
      <c r="H13" s="56"/>
      <c r="I13" s="58"/>
      <c r="J13" s="81">
        <f>J14+J15+J16+J17</f>
        <v>11853.599999999999</v>
      </c>
      <c r="K13" s="81">
        <f>K14+K15+K16+K17</f>
        <v>4494.200000000001</v>
      </c>
      <c r="L13" s="81">
        <f>L14+L15+L16+L17</f>
        <v>3598.0999999999995</v>
      </c>
      <c r="M13" s="115">
        <f>K13/J13*100</f>
        <v>37.91422015252751</v>
      </c>
      <c r="N13" s="116" t="s">
        <v>194</v>
      </c>
    </row>
    <row r="14" spans="1:14" s="30" customFormat="1" ht="52.5" customHeight="1">
      <c r="A14" s="59" t="s">
        <v>34</v>
      </c>
      <c r="B14" s="49">
        <v>802</v>
      </c>
      <c r="C14" s="60">
        <v>1</v>
      </c>
      <c r="D14" s="60">
        <v>4</v>
      </c>
      <c r="E14" s="60"/>
      <c r="F14" s="60"/>
      <c r="G14" s="61"/>
      <c r="H14" s="60"/>
      <c r="I14" s="62"/>
      <c r="J14" s="80">
        <v>5657.7</v>
      </c>
      <c r="K14" s="80">
        <v>2339.8</v>
      </c>
      <c r="L14" s="80">
        <v>2348.6</v>
      </c>
      <c r="M14" s="115">
        <f aca="true" t="shared" si="0" ref="M14:M23">K14/J14*100</f>
        <v>41.35602806794281</v>
      </c>
      <c r="N14" s="116">
        <f>K14/L14*100</f>
        <v>99.62530869454143</v>
      </c>
    </row>
    <row r="15" spans="1:14" s="31" customFormat="1" ht="39.75" customHeight="1">
      <c r="A15" s="59" t="s">
        <v>33</v>
      </c>
      <c r="B15" s="49">
        <v>802</v>
      </c>
      <c r="C15" s="60">
        <v>1</v>
      </c>
      <c r="D15" s="60">
        <v>6</v>
      </c>
      <c r="E15" s="61"/>
      <c r="F15" s="61"/>
      <c r="G15" s="61"/>
      <c r="H15" s="61"/>
      <c r="I15" s="62"/>
      <c r="J15" s="80">
        <v>77.5</v>
      </c>
      <c r="K15" s="80">
        <v>20</v>
      </c>
      <c r="L15" s="80">
        <v>38.2</v>
      </c>
      <c r="M15" s="115">
        <f t="shared" si="0"/>
        <v>25.806451612903224</v>
      </c>
      <c r="N15" s="116">
        <f>K15/L15*100</f>
        <v>52.35602094240838</v>
      </c>
    </row>
    <row r="16" spans="1:14" s="32" customFormat="1" ht="15.75" customHeight="1">
      <c r="A16" s="59" t="s">
        <v>32</v>
      </c>
      <c r="B16" s="49">
        <v>802</v>
      </c>
      <c r="C16" s="60">
        <v>1</v>
      </c>
      <c r="D16" s="60">
        <v>11</v>
      </c>
      <c r="E16" s="61"/>
      <c r="F16" s="61"/>
      <c r="G16" s="61"/>
      <c r="H16" s="61"/>
      <c r="I16" s="62"/>
      <c r="J16" s="80">
        <v>100</v>
      </c>
      <c r="K16" s="80">
        <v>0</v>
      </c>
      <c r="L16" s="80">
        <v>0</v>
      </c>
      <c r="M16" s="115">
        <f t="shared" si="0"/>
        <v>0</v>
      </c>
      <c r="N16" s="116"/>
    </row>
    <row r="17" spans="1:14" ht="15.75" customHeight="1">
      <c r="A17" s="59" t="s">
        <v>31</v>
      </c>
      <c r="B17" s="49">
        <v>802</v>
      </c>
      <c r="C17" s="60">
        <v>1</v>
      </c>
      <c r="D17" s="60">
        <v>13</v>
      </c>
      <c r="E17" s="61"/>
      <c r="F17" s="61"/>
      <c r="G17" s="61"/>
      <c r="H17" s="61"/>
      <c r="I17" s="62"/>
      <c r="J17" s="80">
        <v>6018.4</v>
      </c>
      <c r="K17" s="80">
        <v>2134.4</v>
      </c>
      <c r="L17" s="80">
        <v>1211.3</v>
      </c>
      <c r="M17" s="115">
        <f t="shared" si="0"/>
        <v>35.46457530240596</v>
      </c>
      <c r="N17" s="116" t="s">
        <v>195</v>
      </c>
    </row>
    <row r="18" spans="1:14" s="34" customFormat="1" ht="16.5" customHeight="1">
      <c r="A18" s="65" t="s">
        <v>29</v>
      </c>
      <c r="B18" s="53">
        <v>802</v>
      </c>
      <c r="C18" s="56">
        <v>2</v>
      </c>
      <c r="D18" s="56">
        <v>0</v>
      </c>
      <c r="E18" s="57"/>
      <c r="F18" s="57"/>
      <c r="G18" s="57"/>
      <c r="H18" s="57"/>
      <c r="I18" s="58"/>
      <c r="J18" s="81">
        <f>J19</f>
        <v>261.2</v>
      </c>
      <c r="K18" s="81">
        <f>K19</f>
        <v>97.8</v>
      </c>
      <c r="L18" s="81">
        <f>L19</f>
        <v>99.7</v>
      </c>
      <c r="M18" s="115">
        <f t="shared" si="0"/>
        <v>37.44257274119448</v>
      </c>
      <c r="N18" s="116">
        <f>K18/L18*100</f>
        <v>98.09428284854563</v>
      </c>
    </row>
    <row r="19" spans="1:14" s="30" customFormat="1" ht="20.25" customHeight="1">
      <c r="A19" s="59" t="s">
        <v>28</v>
      </c>
      <c r="B19" s="49">
        <v>802</v>
      </c>
      <c r="C19" s="60">
        <v>2</v>
      </c>
      <c r="D19" s="60">
        <v>3</v>
      </c>
      <c r="E19" s="61"/>
      <c r="F19" s="61"/>
      <c r="G19" s="61"/>
      <c r="H19" s="61"/>
      <c r="I19" s="62"/>
      <c r="J19" s="80">
        <v>261.2</v>
      </c>
      <c r="K19" s="80">
        <v>97.8</v>
      </c>
      <c r="L19" s="80">
        <v>99.7</v>
      </c>
      <c r="M19" s="115">
        <f t="shared" si="0"/>
        <v>37.44257274119448</v>
      </c>
      <c r="N19" s="116">
        <f>K19/L19*100</f>
        <v>98.09428284854563</v>
      </c>
    </row>
    <row r="20" spans="1:14" ht="30" customHeight="1">
      <c r="A20" s="65" t="s">
        <v>27</v>
      </c>
      <c r="B20" s="53">
        <v>802</v>
      </c>
      <c r="C20" s="56">
        <v>3</v>
      </c>
      <c r="D20" s="56">
        <v>0</v>
      </c>
      <c r="E20" s="57"/>
      <c r="F20" s="57"/>
      <c r="G20" s="57"/>
      <c r="H20" s="57"/>
      <c r="I20" s="58"/>
      <c r="J20" s="81">
        <f>J21</f>
        <v>1800</v>
      </c>
      <c r="K20" s="81">
        <f>K21</f>
        <v>63</v>
      </c>
      <c r="L20" s="81">
        <f>L21</f>
        <v>0</v>
      </c>
      <c r="M20" s="115">
        <f t="shared" si="0"/>
        <v>3.5000000000000004</v>
      </c>
      <c r="N20" s="116"/>
    </row>
    <row r="21" spans="1:14" s="32" customFormat="1" ht="19.5" customHeight="1">
      <c r="A21" s="59" t="s">
        <v>26</v>
      </c>
      <c r="B21" s="49">
        <v>802</v>
      </c>
      <c r="C21" s="60">
        <v>3</v>
      </c>
      <c r="D21" s="60">
        <v>10</v>
      </c>
      <c r="E21" s="61"/>
      <c r="F21" s="61"/>
      <c r="G21" s="61"/>
      <c r="H21" s="61"/>
      <c r="I21" s="62"/>
      <c r="J21" s="80">
        <v>1800</v>
      </c>
      <c r="K21" s="80">
        <v>63</v>
      </c>
      <c r="L21" s="80">
        <v>0</v>
      </c>
      <c r="M21" s="115">
        <f t="shared" si="0"/>
        <v>3.5000000000000004</v>
      </c>
      <c r="N21" s="116"/>
    </row>
    <row r="22" spans="1:14" s="35" customFormat="1" ht="12.75" customHeight="1">
      <c r="A22" s="65" t="s">
        <v>25</v>
      </c>
      <c r="B22" s="53">
        <v>802</v>
      </c>
      <c r="C22" s="56">
        <v>4</v>
      </c>
      <c r="D22" s="56">
        <v>0</v>
      </c>
      <c r="E22" s="57"/>
      <c r="F22" s="57"/>
      <c r="G22" s="57"/>
      <c r="H22" s="58"/>
      <c r="I22" s="58"/>
      <c r="J22" s="81">
        <f>J23+J24</f>
        <v>5380.7</v>
      </c>
      <c r="K22" s="81">
        <f>K23+K24</f>
        <v>1808.4</v>
      </c>
      <c r="L22" s="81">
        <f>L23+L24</f>
        <v>1162.2</v>
      </c>
      <c r="M22" s="115">
        <f t="shared" si="0"/>
        <v>33.60900998011411</v>
      </c>
      <c r="N22" s="116" t="s">
        <v>193</v>
      </c>
    </row>
    <row r="23" spans="1:14" s="35" customFormat="1" ht="16.5" customHeight="1">
      <c r="A23" s="59" t="s">
        <v>24</v>
      </c>
      <c r="B23" s="49">
        <v>802</v>
      </c>
      <c r="C23" s="60">
        <v>4</v>
      </c>
      <c r="D23" s="60">
        <v>9</v>
      </c>
      <c r="E23" s="61"/>
      <c r="F23" s="61"/>
      <c r="G23" s="61"/>
      <c r="H23" s="62"/>
      <c r="I23" s="62"/>
      <c r="J23" s="80">
        <v>5125.7</v>
      </c>
      <c r="K23" s="80">
        <v>1605.9</v>
      </c>
      <c r="L23" s="80">
        <v>1162.2</v>
      </c>
      <c r="M23" s="115">
        <f t="shared" si="0"/>
        <v>31.33035487835808</v>
      </c>
      <c r="N23" s="116" t="s">
        <v>215</v>
      </c>
    </row>
    <row r="24" spans="1:14" s="35" customFormat="1" ht="15.75" customHeight="1">
      <c r="A24" s="141" t="s">
        <v>190</v>
      </c>
      <c r="B24" s="49"/>
      <c r="C24" s="60">
        <v>4</v>
      </c>
      <c r="D24" s="60">
        <v>12</v>
      </c>
      <c r="E24" s="61"/>
      <c r="F24" s="61"/>
      <c r="G24" s="61"/>
      <c r="H24" s="61"/>
      <c r="I24" s="62"/>
      <c r="J24" s="80">
        <v>255</v>
      </c>
      <c r="K24" s="80">
        <v>202.5</v>
      </c>
      <c r="L24" s="80">
        <v>0</v>
      </c>
      <c r="M24" s="115">
        <f aca="true" t="shared" si="1" ref="M24:M40">K24/J24*100</f>
        <v>79.41176470588235</v>
      </c>
      <c r="N24" s="116"/>
    </row>
    <row r="25" spans="1:14" s="36" customFormat="1" ht="15" customHeight="1">
      <c r="A25" s="65" t="s">
        <v>23</v>
      </c>
      <c r="B25" s="53">
        <v>802</v>
      </c>
      <c r="C25" s="56">
        <v>5</v>
      </c>
      <c r="D25" s="56">
        <v>0</v>
      </c>
      <c r="E25" s="57"/>
      <c r="F25" s="57"/>
      <c r="G25" s="57"/>
      <c r="H25" s="57"/>
      <c r="I25" s="58"/>
      <c r="J25" s="81">
        <f>J26+J27+J28+J29</f>
        <v>141830</v>
      </c>
      <c r="K25" s="81">
        <f>K26+K27+K28+K29</f>
        <v>16186.5</v>
      </c>
      <c r="L25" s="81">
        <f>L26+L27+L28+L29</f>
        <v>11009.2</v>
      </c>
      <c r="M25" s="115">
        <f t="shared" si="1"/>
        <v>11.412606641754213</v>
      </c>
      <c r="N25" s="116" t="s">
        <v>200</v>
      </c>
    </row>
    <row r="26" spans="1:14" s="36" customFormat="1" ht="16.5" customHeight="1">
      <c r="A26" s="59" t="s">
        <v>22</v>
      </c>
      <c r="B26" s="49">
        <v>802</v>
      </c>
      <c r="C26" s="60">
        <v>5</v>
      </c>
      <c r="D26" s="60">
        <v>1</v>
      </c>
      <c r="E26" s="61"/>
      <c r="F26" s="61"/>
      <c r="G26" s="61"/>
      <c r="H26" s="61"/>
      <c r="I26" s="62"/>
      <c r="J26" s="80">
        <v>1240.5</v>
      </c>
      <c r="K26" s="80">
        <v>460.9</v>
      </c>
      <c r="L26" s="80">
        <v>316.2</v>
      </c>
      <c r="M26" s="115">
        <f t="shared" si="1"/>
        <v>37.15437323659814</v>
      </c>
      <c r="N26" s="116" t="s">
        <v>200</v>
      </c>
    </row>
    <row r="27" spans="1:14" ht="15.75" customHeight="1">
      <c r="A27" s="64" t="s">
        <v>48</v>
      </c>
      <c r="B27" s="49">
        <v>802</v>
      </c>
      <c r="C27" s="60">
        <v>5</v>
      </c>
      <c r="D27" s="60">
        <v>2</v>
      </c>
      <c r="E27" s="61"/>
      <c r="F27" s="61"/>
      <c r="G27" s="61"/>
      <c r="H27" s="61"/>
      <c r="I27" s="62"/>
      <c r="J27" s="80">
        <v>55066.7</v>
      </c>
      <c r="K27" s="80">
        <v>4399.1</v>
      </c>
      <c r="L27" s="80">
        <v>2529.5</v>
      </c>
      <c r="M27" s="115">
        <f t="shared" si="1"/>
        <v>7.988675551649182</v>
      </c>
      <c r="N27" s="116" t="s">
        <v>216</v>
      </c>
    </row>
    <row r="28" spans="1:14" ht="17.25" customHeight="1">
      <c r="A28" s="59" t="s">
        <v>21</v>
      </c>
      <c r="B28" s="49">
        <v>802</v>
      </c>
      <c r="C28" s="60">
        <v>5</v>
      </c>
      <c r="D28" s="60">
        <v>3</v>
      </c>
      <c r="E28" s="61"/>
      <c r="F28" s="61"/>
      <c r="G28" s="61"/>
      <c r="H28" s="61"/>
      <c r="I28" s="62"/>
      <c r="J28" s="80">
        <v>80072.8</v>
      </c>
      <c r="K28" s="80">
        <v>8926.5</v>
      </c>
      <c r="L28" s="80">
        <v>5658.5</v>
      </c>
      <c r="M28" s="115">
        <f t="shared" si="1"/>
        <v>11.147980337892518</v>
      </c>
      <c r="N28" s="116" t="s">
        <v>193</v>
      </c>
    </row>
    <row r="29" spans="1:14" ht="24" customHeight="1">
      <c r="A29" s="70" t="s">
        <v>92</v>
      </c>
      <c r="B29" s="49"/>
      <c r="C29" s="60">
        <v>5</v>
      </c>
      <c r="D29" s="60">
        <v>5</v>
      </c>
      <c r="E29" s="61"/>
      <c r="F29" s="61"/>
      <c r="G29" s="61"/>
      <c r="H29" s="61"/>
      <c r="I29" s="62"/>
      <c r="J29" s="80">
        <v>5450</v>
      </c>
      <c r="K29" s="80">
        <v>2400</v>
      </c>
      <c r="L29" s="80">
        <v>2505</v>
      </c>
      <c r="M29" s="115">
        <f t="shared" si="1"/>
        <v>44.03669724770643</v>
      </c>
      <c r="N29" s="116">
        <f aca="true" t="shared" si="2" ref="N29:N39">K29/L29*100</f>
        <v>95.80838323353294</v>
      </c>
    </row>
    <row r="30" spans="1:14" s="30" customFormat="1" ht="15" customHeight="1">
      <c r="A30" s="71" t="s">
        <v>20</v>
      </c>
      <c r="B30" s="53">
        <v>802</v>
      </c>
      <c r="C30" s="56">
        <v>7</v>
      </c>
      <c r="D30" s="56">
        <v>0</v>
      </c>
      <c r="E30" s="57"/>
      <c r="F30" s="57"/>
      <c r="G30" s="57"/>
      <c r="H30" s="57"/>
      <c r="I30" s="58"/>
      <c r="J30" s="81">
        <f>J31</f>
        <v>25.2</v>
      </c>
      <c r="K30" s="81">
        <f>K31</f>
        <v>25.2</v>
      </c>
      <c r="L30" s="81">
        <f>L31</f>
        <v>11.2</v>
      </c>
      <c r="M30" s="115">
        <f t="shared" si="1"/>
        <v>100</v>
      </c>
      <c r="N30" s="116" t="s">
        <v>217</v>
      </c>
    </row>
    <row r="31" spans="1:14" ht="15.75" customHeight="1">
      <c r="A31" s="63" t="s">
        <v>19</v>
      </c>
      <c r="B31" s="49">
        <v>802</v>
      </c>
      <c r="C31" s="60">
        <v>7</v>
      </c>
      <c r="D31" s="60">
        <v>7</v>
      </c>
      <c r="E31" s="61"/>
      <c r="F31" s="61"/>
      <c r="G31" s="61"/>
      <c r="H31" s="61"/>
      <c r="I31" s="62"/>
      <c r="J31" s="80">
        <v>25.2</v>
      </c>
      <c r="K31" s="80">
        <v>25.2</v>
      </c>
      <c r="L31" s="80">
        <v>11.2</v>
      </c>
      <c r="M31" s="115">
        <f t="shared" si="1"/>
        <v>100</v>
      </c>
      <c r="N31" s="116" t="s">
        <v>217</v>
      </c>
    </row>
    <row r="32" spans="1:14" ht="15.75" customHeight="1">
      <c r="A32" s="144" t="s">
        <v>213</v>
      </c>
      <c r="B32" s="53"/>
      <c r="C32" s="56">
        <v>8</v>
      </c>
      <c r="D32" s="56">
        <v>0</v>
      </c>
      <c r="E32" s="57"/>
      <c r="F32" s="57"/>
      <c r="G32" s="57"/>
      <c r="H32" s="57"/>
      <c r="I32" s="58"/>
      <c r="J32" s="81">
        <f>J33</f>
        <v>400</v>
      </c>
      <c r="K32" s="81">
        <f>K33</f>
        <v>0</v>
      </c>
      <c r="L32" s="81">
        <f>L33</f>
        <v>0</v>
      </c>
      <c r="M32" s="115">
        <f t="shared" si="1"/>
        <v>0</v>
      </c>
      <c r="N32" s="116"/>
    </row>
    <row r="33" spans="1:14" ht="15.75" customHeight="1">
      <c r="A33" s="63" t="s">
        <v>214</v>
      </c>
      <c r="B33" s="49"/>
      <c r="C33" s="60">
        <v>8</v>
      </c>
      <c r="D33" s="60">
        <v>4</v>
      </c>
      <c r="E33" s="61"/>
      <c r="F33" s="61"/>
      <c r="G33" s="61"/>
      <c r="H33" s="61"/>
      <c r="I33" s="62"/>
      <c r="J33" s="80">
        <v>400</v>
      </c>
      <c r="K33" s="80">
        <v>0</v>
      </c>
      <c r="L33" s="80">
        <v>0</v>
      </c>
      <c r="M33" s="115">
        <f t="shared" si="1"/>
        <v>0</v>
      </c>
      <c r="N33" s="116"/>
    </row>
    <row r="34" spans="1:14" s="33" customFormat="1" ht="14.25" customHeight="1">
      <c r="A34" s="65" t="s">
        <v>18</v>
      </c>
      <c r="B34" s="53">
        <v>802</v>
      </c>
      <c r="C34" s="56">
        <v>10</v>
      </c>
      <c r="D34" s="56">
        <v>0</v>
      </c>
      <c r="E34" s="56"/>
      <c r="F34" s="56"/>
      <c r="G34" s="57"/>
      <c r="H34" s="57"/>
      <c r="I34" s="58"/>
      <c r="J34" s="81">
        <f>J35</f>
        <v>320</v>
      </c>
      <c r="K34" s="81">
        <f>K35</f>
        <v>133.2</v>
      </c>
      <c r="L34" s="81">
        <f>L35</f>
        <v>176.9</v>
      </c>
      <c r="M34" s="115">
        <f t="shared" si="1"/>
        <v>41.62499999999999</v>
      </c>
      <c r="N34" s="116">
        <f t="shared" si="2"/>
        <v>75.2967778405879</v>
      </c>
    </row>
    <row r="35" spans="1:14" s="37" customFormat="1" ht="17.25" customHeight="1">
      <c r="A35" s="59" t="s">
        <v>17</v>
      </c>
      <c r="B35" s="49">
        <v>802</v>
      </c>
      <c r="C35" s="60">
        <v>10</v>
      </c>
      <c r="D35" s="60">
        <v>1</v>
      </c>
      <c r="E35" s="60"/>
      <c r="F35" s="60"/>
      <c r="G35" s="61"/>
      <c r="H35" s="61"/>
      <c r="I35" s="62"/>
      <c r="J35" s="82">
        <v>320</v>
      </c>
      <c r="K35" s="82">
        <v>133.2</v>
      </c>
      <c r="L35" s="82">
        <v>176.9</v>
      </c>
      <c r="M35" s="115">
        <f t="shared" si="1"/>
        <v>41.62499999999999</v>
      </c>
      <c r="N35" s="116">
        <f t="shared" si="2"/>
        <v>75.2967778405879</v>
      </c>
    </row>
    <row r="36" spans="1:14" ht="12.75">
      <c r="A36" s="65" t="s">
        <v>93</v>
      </c>
      <c r="B36" s="53"/>
      <c r="C36" s="56">
        <v>12</v>
      </c>
      <c r="D36" s="56">
        <v>0</v>
      </c>
      <c r="E36" s="57"/>
      <c r="F36" s="57"/>
      <c r="G36" s="57"/>
      <c r="H36" s="57"/>
      <c r="I36" s="58"/>
      <c r="J36" s="81">
        <f>J37</f>
        <v>190</v>
      </c>
      <c r="K36" s="81">
        <f>K37</f>
        <v>23.1</v>
      </c>
      <c r="L36" s="81">
        <f>L37</f>
        <v>53.2</v>
      </c>
      <c r="M36" s="115">
        <f t="shared" si="1"/>
        <v>12.157894736842106</v>
      </c>
      <c r="N36" s="116">
        <f t="shared" si="2"/>
        <v>43.42105263157895</v>
      </c>
    </row>
    <row r="37" spans="1:14" ht="12.75">
      <c r="A37" s="59" t="s">
        <v>94</v>
      </c>
      <c r="B37" s="49"/>
      <c r="C37" s="60">
        <v>12</v>
      </c>
      <c r="D37" s="60">
        <v>2</v>
      </c>
      <c r="E37" s="61"/>
      <c r="F37" s="61"/>
      <c r="G37" s="61"/>
      <c r="H37" s="61"/>
      <c r="I37" s="62"/>
      <c r="J37" s="80">
        <v>190</v>
      </c>
      <c r="K37" s="80">
        <v>23.1</v>
      </c>
      <c r="L37" s="80">
        <v>53.2</v>
      </c>
      <c r="M37" s="115">
        <f t="shared" si="1"/>
        <v>12.157894736842106</v>
      </c>
      <c r="N37" s="116">
        <f t="shared" si="2"/>
        <v>43.42105263157895</v>
      </c>
    </row>
    <row r="38" spans="1:14" ht="25.5" customHeight="1" hidden="1">
      <c r="A38" s="65" t="s">
        <v>95</v>
      </c>
      <c r="B38" s="53"/>
      <c r="C38" s="56">
        <v>13</v>
      </c>
      <c r="D38" s="56">
        <v>0</v>
      </c>
      <c r="E38" s="57"/>
      <c r="F38" s="57"/>
      <c r="G38" s="57"/>
      <c r="H38" s="57"/>
      <c r="I38" s="58"/>
      <c r="J38" s="81">
        <f>J39</f>
        <v>0</v>
      </c>
      <c r="K38" s="81">
        <f>K39</f>
        <v>0</v>
      </c>
      <c r="L38" s="81">
        <f>L39</f>
        <v>3.4</v>
      </c>
      <c r="M38" s="115" t="e">
        <f t="shared" si="1"/>
        <v>#DIV/0!</v>
      </c>
      <c r="N38" s="116">
        <f t="shared" si="2"/>
        <v>0</v>
      </c>
    </row>
    <row r="39" spans="1:14" ht="27" customHeight="1" hidden="1">
      <c r="A39" s="59" t="s">
        <v>102</v>
      </c>
      <c r="B39" s="49"/>
      <c r="C39" s="60">
        <v>13</v>
      </c>
      <c r="D39" s="60">
        <v>1</v>
      </c>
      <c r="E39" s="61"/>
      <c r="F39" s="61"/>
      <c r="G39" s="61"/>
      <c r="H39" s="61"/>
      <c r="I39" s="62"/>
      <c r="J39" s="80">
        <v>0</v>
      </c>
      <c r="K39" s="80">
        <v>0</v>
      </c>
      <c r="L39" s="80">
        <v>3.4</v>
      </c>
      <c r="M39" s="115" t="e">
        <f t="shared" si="1"/>
        <v>#DIV/0!</v>
      </c>
      <c r="N39" s="116">
        <f t="shared" si="2"/>
        <v>0</v>
      </c>
    </row>
    <row r="40" spans="1:14" ht="18" customHeight="1">
      <c r="A40" s="65" t="s">
        <v>16</v>
      </c>
      <c r="B40" s="53"/>
      <c r="C40" s="56"/>
      <c r="D40" s="56"/>
      <c r="E40" s="57"/>
      <c r="F40" s="57"/>
      <c r="G40" s="57"/>
      <c r="H40" s="57"/>
      <c r="I40" s="58"/>
      <c r="J40" s="81">
        <f>J13+J18+J20+J22+J25+J30+J32+J34+J36+J38</f>
        <v>162060.7</v>
      </c>
      <c r="K40" s="81">
        <f>K13+K18+K20+K22+K25+K30+K32+K34+K36+K38</f>
        <v>22831.4</v>
      </c>
      <c r="L40" s="81">
        <f>L13+L18+L20+L22+L25+L30+L32+L34+L36+L38</f>
        <v>16113.900000000001</v>
      </c>
      <c r="M40" s="115">
        <f t="shared" si="1"/>
        <v>14.088178071549734</v>
      </c>
      <c r="N40" s="116" t="s">
        <v>215</v>
      </c>
    </row>
    <row r="41" spans="1:10" ht="12.75">
      <c r="A41" s="38"/>
      <c r="B41" s="38"/>
      <c r="C41" s="38"/>
      <c r="D41" s="38"/>
      <c r="E41" s="38"/>
      <c r="F41" s="38"/>
      <c r="G41" s="39"/>
      <c r="H41" s="40"/>
      <c r="I41" s="40"/>
      <c r="J41" s="41"/>
    </row>
    <row r="42" spans="9:10" ht="15.75">
      <c r="I42" s="44"/>
      <c r="J42" s="45"/>
    </row>
    <row r="43" ht="12.75">
      <c r="J43" s="46"/>
    </row>
  </sheetData>
  <sheetProtection/>
  <mergeCells count="11">
    <mergeCell ref="A8:N8"/>
    <mergeCell ref="J9:N9"/>
    <mergeCell ref="C3:N3"/>
    <mergeCell ref="E11:H11"/>
    <mergeCell ref="C10:D10"/>
    <mergeCell ref="E10:H10"/>
    <mergeCell ref="B1:N1"/>
    <mergeCell ref="B2:N2"/>
    <mergeCell ref="B4:N4"/>
    <mergeCell ref="B5:N5"/>
    <mergeCell ref="A7:N7"/>
  </mergeCells>
  <printOptions/>
  <pageMargins left="0.7480314960629921" right="0.7480314960629921" top="0.5511811023622047" bottom="0.5905511811023623" header="0.5118110236220472" footer="0.5118110236220472"/>
  <pageSetup horizontalDpi="600" verticalDpi="600" orientation="portrait" paperSize="9" scale="10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F30"/>
  <sheetViews>
    <sheetView tabSelected="1" zoomScalePageLayoutView="0" workbookViewId="0" topLeftCell="A1">
      <selection activeCell="F11" sqref="F11"/>
    </sheetView>
  </sheetViews>
  <sheetFormatPr defaultColWidth="9.00390625" defaultRowHeight="12.75"/>
  <cols>
    <col min="1" max="1" width="23.25390625" style="88" customWidth="1"/>
    <col min="2" max="2" width="39.625" style="88" customWidth="1"/>
    <col min="3" max="3" width="17.25390625" style="92" customWidth="1"/>
    <col min="4" max="4" width="15.375" style="92" customWidth="1"/>
    <col min="5" max="16384" width="9.125" style="88" customWidth="1"/>
  </cols>
  <sheetData>
    <row r="1" spans="3:4" s="95" customFormat="1" ht="18" customHeight="1">
      <c r="C1" s="178" t="s">
        <v>52</v>
      </c>
      <c r="D1" s="178"/>
    </row>
    <row r="2" spans="3:4" s="95" customFormat="1" ht="18" customHeight="1">
      <c r="C2" s="177" t="s">
        <v>120</v>
      </c>
      <c r="D2" s="177"/>
    </row>
    <row r="3" spans="3:4" s="95" customFormat="1" ht="18" customHeight="1">
      <c r="C3" s="177" t="s">
        <v>219</v>
      </c>
      <c r="D3" s="167"/>
    </row>
    <row r="4" spans="3:4" s="95" customFormat="1" ht="18" customHeight="1">
      <c r="C4" s="178" t="s">
        <v>123</v>
      </c>
      <c r="D4" s="178"/>
    </row>
    <row r="5" spans="3:4" s="95" customFormat="1" ht="18" customHeight="1">
      <c r="C5" s="110" t="s">
        <v>46</v>
      </c>
      <c r="D5" s="107"/>
    </row>
    <row r="6" spans="3:4" s="95" customFormat="1" ht="18" customHeight="1">
      <c r="C6" s="93"/>
      <c r="D6" s="89"/>
    </row>
    <row r="7" spans="1:6" s="109" customFormat="1" ht="23.25" customHeight="1">
      <c r="A7" s="175" t="s">
        <v>40</v>
      </c>
      <c r="B7" s="176"/>
      <c r="C7" s="176"/>
      <c r="D7" s="176"/>
      <c r="E7" s="90"/>
      <c r="F7" s="90"/>
    </row>
    <row r="8" spans="1:6" s="109" customFormat="1" ht="15.75">
      <c r="A8" s="175" t="s">
        <v>170</v>
      </c>
      <c r="B8" s="175"/>
      <c r="C8" s="176"/>
      <c r="D8" s="176"/>
      <c r="E8" s="90"/>
      <c r="F8" s="90"/>
    </row>
    <row r="9" spans="1:6" s="109" customFormat="1" ht="21" customHeight="1">
      <c r="A9" s="175" t="s">
        <v>208</v>
      </c>
      <c r="B9" s="175"/>
      <c r="C9" s="176"/>
      <c r="D9" s="176"/>
      <c r="E9" s="90"/>
      <c r="F9" s="90"/>
    </row>
    <row r="10" spans="1:6" ht="27" customHeight="1">
      <c r="A10" s="90" t="s">
        <v>124</v>
      </c>
      <c r="B10" s="90"/>
      <c r="C10" s="89"/>
      <c r="D10" s="91" t="s">
        <v>125</v>
      </c>
      <c r="E10" s="90"/>
      <c r="F10" s="90"/>
    </row>
    <row r="11" spans="1:6" s="96" customFormat="1" ht="30" customHeight="1">
      <c r="A11" s="179" t="s">
        <v>126</v>
      </c>
      <c r="B11" s="181" t="s">
        <v>127</v>
      </c>
      <c r="C11" s="183" t="s">
        <v>41</v>
      </c>
      <c r="D11" s="183" t="s">
        <v>197</v>
      </c>
      <c r="E11" s="95"/>
      <c r="F11" s="95"/>
    </row>
    <row r="12" spans="1:6" s="96" customFormat="1" ht="60.75" customHeight="1">
      <c r="A12" s="180"/>
      <c r="B12" s="182"/>
      <c r="C12" s="184"/>
      <c r="D12" s="184"/>
      <c r="E12" s="95"/>
      <c r="F12" s="95"/>
    </row>
    <row r="13" spans="1:6" s="96" customFormat="1" ht="17.25" customHeight="1">
      <c r="A13" s="97">
        <v>1</v>
      </c>
      <c r="B13" s="97">
        <v>2</v>
      </c>
      <c r="C13" s="98">
        <v>3</v>
      </c>
      <c r="D13" s="99">
        <v>4</v>
      </c>
      <c r="E13" s="95"/>
      <c r="F13" s="95"/>
    </row>
    <row r="14" spans="1:6" s="96" customFormat="1" ht="48" customHeight="1">
      <c r="A14" s="100" t="s">
        <v>128</v>
      </c>
      <c r="B14" s="101" t="s">
        <v>129</v>
      </c>
      <c r="C14" s="118">
        <f>C15+C16</f>
        <v>0</v>
      </c>
      <c r="D14" s="118">
        <f>D15+D16</f>
        <v>0</v>
      </c>
      <c r="E14" s="95"/>
      <c r="F14" s="95"/>
    </row>
    <row r="15" spans="1:6" s="96" customFormat="1" ht="51">
      <c r="A15" s="102" t="s">
        <v>96</v>
      </c>
      <c r="B15" s="103" t="s">
        <v>98</v>
      </c>
      <c r="C15" s="119">
        <v>0</v>
      </c>
      <c r="D15" s="121">
        <v>0</v>
      </c>
      <c r="E15" s="95"/>
      <c r="F15" s="95"/>
    </row>
    <row r="16" spans="1:6" s="96" customFormat="1" ht="51">
      <c r="A16" s="102" t="s">
        <v>97</v>
      </c>
      <c r="B16" s="103" t="s">
        <v>99</v>
      </c>
      <c r="C16" s="119">
        <v>0</v>
      </c>
      <c r="D16" s="121">
        <v>0</v>
      </c>
      <c r="E16" s="95"/>
      <c r="F16" s="95"/>
    </row>
    <row r="17" spans="1:6" s="96" customFormat="1" ht="25.5">
      <c r="A17" s="104" t="s">
        <v>130</v>
      </c>
      <c r="B17" s="105" t="s">
        <v>131</v>
      </c>
      <c r="C17" s="120">
        <f>C21+C25</f>
        <v>2371</v>
      </c>
      <c r="D17" s="120">
        <f>D21+D25</f>
        <v>-5129.5999999999985</v>
      </c>
      <c r="E17" s="95"/>
      <c r="F17" s="95"/>
    </row>
    <row r="18" spans="1:6" s="96" customFormat="1" ht="32.25" customHeight="1">
      <c r="A18" s="102" t="s">
        <v>132</v>
      </c>
      <c r="B18" s="106" t="s">
        <v>133</v>
      </c>
      <c r="C18" s="121">
        <f>C21</f>
        <v>0</v>
      </c>
      <c r="D18" s="121">
        <f>D21</f>
        <v>-28071</v>
      </c>
      <c r="E18" s="95"/>
      <c r="F18" s="95"/>
    </row>
    <row r="19" spans="1:6" s="96" customFormat="1" ht="25.5">
      <c r="A19" s="102" t="s">
        <v>134</v>
      </c>
      <c r="B19" s="106" t="s">
        <v>42</v>
      </c>
      <c r="C19" s="121">
        <f>C21</f>
        <v>0</v>
      </c>
      <c r="D19" s="121">
        <f>D21</f>
        <v>-28071</v>
      </c>
      <c r="E19" s="95"/>
      <c r="F19" s="95"/>
    </row>
    <row r="20" spans="1:6" s="96" customFormat="1" ht="25.5">
      <c r="A20" s="102" t="s">
        <v>135</v>
      </c>
      <c r="B20" s="106" t="s">
        <v>136</v>
      </c>
      <c r="C20" s="121">
        <f>C21</f>
        <v>0</v>
      </c>
      <c r="D20" s="121">
        <f>D21</f>
        <v>-28071</v>
      </c>
      <c r="E20" s="95"/>
      <c r="F20" s="95"/>
    </row>
    <row r="21" spans="1:6" s="96" customFormat="1" ht="25.5">
      <c r="A21" s="102" t="s">
        <v>137</v>
      </c>
      <c r="B21" s="106" t="s">
        <v>138</v>
      </c>
      <c r="C21" s="121">
        <v>0</v>
      </c>
      <c r="D21" s="121">
        <v>-28071</v>
      </c>
      <c r="E21" s="95"/>
      <c r="F21" s="95"/>
    </row>
    <row r="22" spans="1:6" s="96" customFormat="1" ht="12.75">
      <c r="A22" s="102" t="s">
        <v>139</v>
      </c>
      <c r="B22" s="106" t="s">
        <v>140</v>
      </c>
      <c r="C22" s="121">
        <f>C25</f>
        <v>2371</v>
      </c>
      <c r="D22" s="121">
        <f>D25</f>
        <v>22941.4</v>
      </c>
      <c r="E22" s="95"/>
      <c r="F22" s="95"/>
    </row>
    <row r="23" spans="1:6" s="96" customFormat="1" ht="25.5">
      <c r="A23" s="102" t="s">
        <v>141</v>
      </c>
      <c r="B23" s="106" t="s">
        <v>43</v>
      </c>
      <c r="C23" s="121">
        <f>C25</f>
        <v>2371</v>
      </c>
      <c r="D23" s="121">
        <f>D25</f>
        <v>22941.4</v>
      </c>
      <c r="E23" s="95"/>
      <c r="F23" s="95"/>
    </row>
    <row r="24" spans="1:6" s="96" customFormat="1" ht="25.5">
      <c r="A24" s="102" t="s">
        <v>142</v>
      </c>
      <c r="B24" s="106" t="s">
        <v>143</v>
      </c>
      <c r="C24" s="121">
        <f>C25</f>
        <v>2371</v>
      </c>
      <c r="D24" s="121">
        <f>D25</f>
        <v>22941.4</v>
      </c>
      <c r="E24" s="95"/>
      <c r="F24" s="95"/>
    </row>
    <row r="25" spans="1:6" s="96" customFormat="1" ht="25.5">
      <c r="A25" s="102" t="s">
        <v>144</v>
      </c>
      <c r="B25" s="106" t="s">
        <v>145</v>
      </c>
      <c r="C25" s="121">
        <v>2371</v>
      </c>
      <c r="D25" s="121">
        <v>22941.4</v>
      </c>
      <c r="E25" s="95"/>
      <c r="F25" s="95"/>
    </row>
    <row r="26" spans="1:6" s="96" customFormat="1" ht="12.75">
      <c r="A26" s="102"/>
      <c r="B26" s="103"/>
      <c r="C26" s="119"/>
      <c r="D26" s="121"/>
      <c r="E26" s="95"/>
      <c r="F26" s="95"/>
    </row>
    <row r="27" spans="1:6" s="96" customFormat="1" ht="12.75">
      <c r="A27" s="102"/>
      <c r="B27" s="103"/>
      <c r="C27" s="119"/>
      <c r="D27" s="121"/>
      <c r="E27" s="95"/>
      <c r="F27" s="95"/>
    </row>
    <row r="28" spans="1:6" s="96" customFormat="1" ht="12.75">
      <c r="A28" s="104" t="s">
        <v>146</v>
      </c>
      <c r="B28" s="104"/>
      <c r="C28" s="120">
        <f>C14+C17</f>
        <v>2371</v>
      </c>
      <c r="D28" s="120">
        <f>D14+D17</f>
        <v>-5129.5999999999985</v>
      </c>
      <c r="E28" s="95"/>
      <c r="F28" s="95"/>
    </row>
    <row r="29" spans="1:6" s="96" customFormat="1" ht="12.75">
      <c r="A29" s="95"/>
      <c r="B29" s="95"/>
      <c r="C29" s="107"/>
      <c r="D29" s="107"/>
      <c r="E29" s="95"/>
      <c r="F29" s="95"/>
    </row>
    <row r="30" spans="3:4" s="96" customFormat="1" ht="12.75">
      <c r="C30" s="108"/>
      <c r="D30" s="108"/>
    </row>
  </sheetData>
  <sheetProtection/>
  <mergeCells count="11">
    <mergeCell ref="A11:A12"/>
    <mergeCell ref="B11:B12"/>
    <mergeCell ref="C11:C12"/>
    <mergeCell ref="D11:D12"/>
    <mergeCell ref="A7:D7"/>
    <mergeCell ref="A8:D8"/>
    <mergeCell ref="A9:D9"/>
    <mergeCell ref="C3:D3"/>
    <mergeCell ref="C2:D2"/>
    <mergeCell ref="C4:D4"/>
    <mergeCell ref="C1:D1"/>
  </mergeCells>
  <printOptions/>
  <pageMargins left="0.71" right="0.21" top="0.8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Громова</dc:creator>
  <cp:keywords/>
  <dc:description/>
  <cp:lastModifiedBy>Первунинская Н.П.</cp:lastModifiedBy>
  <cp:lastPrinted>2021-07-30T05:31:18Z</cp:lastPrinted>
  <dcterms:created xsi:type="dcterms:W3CDTF">2015-09-21T08:31:07Z</dcterms:created>
  <dcterms:modified xsi:type="dcterms:W3CDTF">2021-07-30T05:31:23Z</dcterms:modified>
  <cp:category/>
  <cp:version/>
  <cp:contentType/>
  <cp:contentStatus/>
</cp:coreProperties>
</file>